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7512" windowHeight="6156" tabRatio="733" activeTab="1"/>
  </bookViews>
  <sheets>
    <sheet name="Титульный лист" sheetId="1" r:id="rId1"/>
    <sheet name="Форма 1" sheetId="2" r:id="rId2"/>
    <sheet name="баланс" sheetId="3" r:id="rId3"/>
    <sheet name="Отчет о прибылях и убытках" sheetId="4" r:id="rId4"/>
    <sheet name="Отчет об изм собств капит" sheetId="5" r:id="rId5"/>
    <sheet name="Отчет о движении ден ср-в" sheetId="6" r:id="rId6"/>
    <sheet name="Лист1" sheetId="7" r:id="rId7"/>
  </sheets>
  <definedNames>
    <definedName name="квартал">'Титульный лист'!$V$9:$V$11</definedName>
    <definedName name="_xlnm.Print_Area" localSheetId="2">'баланс'!$A$1:$E$77</definedName>
    <definedName name="_xlnm.Print_Area" localSheetId="4">'Отчет об изм собств капит'!$A$1:$K$63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Сергей Бондарев</author>
  </authors>
  <commentList>
    <comment ref="D3" authorId="0">
      <text>
        <r>
          <rPr>
            <sz val="8"/>
            <rFont val="Tahoma"/>
            <family val="2"/>
          </rPr>
          <t>Индекс, почтовый адрес</t>
        </r>
      </text>
    </comment>
    <comment ref="D8" authorId="1">
      <text>
        <r>
          <rPr>
            <b/>
            <sz val="9"/>
            <rFont val="Tahoma"/>
            <family val="2"/>
          </rPr>
          <t>Указывается адрес сайта, на котором будет размещен данный отчет. Например, www.юнивуд.отчеты.бел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20" authorId="0">
      <text>
        <r>
          <rPr>
            <sz val="8"/>
            <rFont val="Tahoma"/>
            <family val="2"/>
          </rPr>
          <t>Указываются дивиденды, начисленные и выплаченные в 2018 году, даты собраний в 2018 году, на которых принимались решения о начислении и выплате дивидендов, например, годовое собрание - 25.03.2018, период - 2017 год, срок выплаты дивидендов - 30.06.2018</t>
        </r>
      </text>
    </comment>
    <comment ref="F20" authorId="0">
      <text>
        <r>
          <rPr>
            <sz val="8"/>
            <rFont val="Tahoma"/>
            <family val="2"/>
          </rPr>
          <t>Указываются дивиденды, начисленные и выплаченные в 2017 году</t>
        </r>
      </text>
    </comment>
    <comment ref="E33" authorId="0">
      <text>
        <r>
          <rPr>
            <sz val="8"/>
            <rFont val="Tahoma"/>
            <family val="2"/>
          </rPr>
          <t>Поля обязательны для заполнения!
Чистые активы по состоянию на 01 января нужно разделить на общее количество выпущенных акций</t>
        </r>
      </text>
    </comment>
    <comment ref="E3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Заполняется, только если на балансе есть акции, приобретенные (выкупленные) у акционеров, или поступившие на баланс по иным причинам, например, при реорганизации. Общее количество выпущенных Обществом акций указывать не надо!</t>
        </r>
      </text>
    </comment>
  </commentList>
</comments>
</file>

<file path=xl/sharedStrings.xml><?xml version="1.0" encoding="utf-8"?>
<sst xmlns="http://schemas.openxmlformats.org/spreadsheetml/2006/main" count="409" uniqueCount="286">
  <si>
    <t>Код строки</t>
  </si>
  <si>
    <t>Основные средства</t>
  </si>
  <si>
    <t>Доходы будущих периодов</t>
  </si>
  <si>
    <t>Целевое финансирование</t>
  </si>
  <si>
    <t>Налог на прибыль</t>
  </si>
  <si>
    <t>тысяч рублей</t>
  </si>
  <si>
    <t>штук</t>
  </si>
  <si>
    <t>Отложенные налоговые активы</t>
  </si>
  <si>
    <t>готовая продукция и товары</t>
  </si>
  <si>
    <t>Краткосрочная дебиторская задолженность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</si>
  <si>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</si>
  <si>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</si>
  <si>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</si>
  <si>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Управленческие расходы</t>
  </si>
  <si>
    <t>Прочие доходы по текущей деятельности</t>
  </si>
  <si>
    <t>Прочие расходы по текущей деятельности</t>
  </si>
  <si>
    <t>Доходы по инвестиционной деятельности</t>
  </si>
  <si>
    <t>Расходы по инвестиционной деятельности</t>
  </si>
  <si>
    <t>Доходы по финансовой деятельности</t>
  </si>
  <si>
    <t>Расходы по финансовой деятельности</t>
  </si>
  <si>
    <t>Прибыль (убыток) до налогообложения</t>
  </si>
  <si>
    <t>Изменение отложенных налоговых активов</t>
  </si>
  <si>
    <t>Совокупная прибыль (убыток)</t>
  </si>
  <si>
    <t>по налогам и сборам</t>
  </si>
  <si>
    <t>по оплате труда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</si>
  <si>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</si>
  <si>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</si>
  <si>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</si>
  <si>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</si>
  <si>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Долгосрочная дебиторская задолженность</t>
  </si>
  <si>
    <t>Краткосрочная часть долгосрочных обязательств</t>
  </si>
  <si>
    <t>прочие доходные вложения в материальные активы</t>
  </si>
  <si>
    <t>товары отгруженные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</si>
  <si>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</si>
  <si>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</si>
  <si>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</si>
  <si>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</si>
  <si>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</si>
  <si>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</si>
  <si>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</si>
  <si>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Отложенные налоговые обязательства</t>
  </si>
  <si>
    <t>Резервы предстоящих платежей</t>
  </si>
  <si>
    <t>Обязательства, предназначенные для реализации</t>
  </si>
  <si>
    <t>Расходы на реализацию</t>
  </si>
  <si>
    <t>прочие доходы по финансовой деятельности</t>
  </si>
  <si>
    <t>Изменение отложенных налоговых обязательств</t>
  </si>
  <si>
    <t>Прочие налоги и сборы, исчисляемые из прибыли (дохода)</t>
  </si>
  <si>
    <t>Прочие платежи, исчисляемые из прибыли (дохода)</t>
  </si>
  <si>
    <t>Базовая прибыль (убыток) на акцию</t>
  </si>
  <si>
    <t>Разводненная прибыль (убыток) на акцию</t>
  </si>
  <si>
    <t>поступившие в распоряжение общества:</t>
  </si>
  <si>
    <t>приобретенные в целях сокращения общего количества акций:</t>
  </si>
  <si>
    <t>Учетный номер плательщика</t>
  </si>
  <si>
    <t>Единица измерения</t>
  </si>
  <si>
    <t>Вид собственности</t>
  </si>
  <si>
    <t>Доля в уставном фонде, %</t>
  </si>
  <si>
    <t xml:space="preserve">областная </t>
  </si>
  <si>
    <t>Наименование показателя</t>
  </si>
  <si>
    <t>За отчетный период</t>
  </si>
  <si>
    <t>За аналогичный период прошлого года</t>
  </si>
  <si>
    <t>рублей</t>
  </si>
  <si>
    <t>типа _______</t>
  </si>
  <si>
    <t>типа_______</t>
  </si>
  <si>
    <t>Срок (сроки) выплаты дивидендов</t>
  </si>
  <si>
    <t>месяц, квартал, год</t>
  </si>
  <si>
    <t>число, месяц, год</t>
  </si>
  <si>
    <t>Наименование показателей</t>
  </si>
  <si>
    <t>Дивиденды, фактически выплаченные на одну привилегированную акцию (включая налоги)</t>
  </si>
  <si>
    <t>Х</t>
  </si>
  <si>
    <t>Местонахождение</t>
  </si>
  <si>
    <t>Телефон, факс (с междугородными кодами)</t>
  </si>
  <si>
    <t>Адрес электронной почты</t>
  </si>
  <si>
    <t>Адрес официального сайта в глобальной компьютерной сети Интернет (п.14 формы 1)</t>
  </si>
  <si>
    <t xml:space="preserve">Республиканская </t>
  </si>
  <si>
    <t xml:space="preserve">районная </t>
  </si>
  <si>
    <t xml:space="preserve">Начислено на выплату дивидендов в данном отчетном периоде </t>
  </si>
  <si>
    <t>Фактически выплаченные дивиденды в данном отчетном периоде</t>
  </si>
  <si>
    <t xml:space="preserve">Дивиденды, приходящиеся на одну простую (обыкновенную) акцию (включая налоги) </t>
  </si>
  <si>
    <t>Дивиденды, приходящиеся на одну привилегированную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</si>
  <si>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</si>
  <si>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</si>
  <si>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 xml:space="preserve">Обеспеченность акции имуществом общества </t>
  </si>
  <si>
    <t>Себестоимость реализованной продукции, товаров, работ, услуг; управленческие расходы; расходы на реализацию</t>
  </si>
  <si>
    <t>прочие доходы и расходы по текущей деятельности</t>
  </si>
  <si>
    <t>Чистая прибыль (убыток)</t>
  </si>
  <si>
    <t>Долгосрочные обязательства</t>
  </si>
  <si>
    <t>Выручка от реализации продукции, товаров, работ, услуг</t>
  </si>
  <si>
    <t>Прибыль (убыток) от текущей деятельности</t>
  </si>
  <si>
    <t>прочие расходы по инвестиционной деятельности</t>
  </si>
  <si>
    <t>прочие расходы по финансовой деятельности</t>
  </si>
  <si>
    <t>Неопла-
ченная часть уставного капитала</t>
  </si>
  <si>
    <t>Собствен-
ные акции (доли в уставном капитале)</t>
  </si>
  <si>
    <t>Итого</t>
  </si>
  <si>
    <t>Корректировки в связи с изменением учетной политики</t>
  </si>
  <si>
    <t>переоценка долгосрочных активов</t>
  </si>
  <si>
    <t>доходы от прочих операций, не включаемые в чистую прибыль (убыток)</t>
  </si>
  <si>
    <t>выпуск дополнительных акций</t>
  </si>
  <si>
    <t>увеличение номинальной стоимости акций</t>
  </si>
  <si>
    <t>вклады собственника имущества (учредителей, участников)</t>
  </si>
  <si>
    <t>реорганизация</t>
  </si>
  <si>
    <t>Уменьшение собственного капитала – всего</t>
  </si>
  <si>
    <t>расходы от прочих операций, не включаемые в чистую прибыль (убыток)</t>
  </si>
  <si>
    <t>уменьшение номинальной стоимости акций</t>
  </si>
  <si>
    <t>выкуп акций (долей в уставном капитале)</t>
  </si>
  <si>
    <t>Изменение уставного капитала</t>
  </si>
  <si>
    <t>Изменение резервного капитала</t>
  </si>
  <si>
    <t>Изменение добавочного капитала</t>
  </si>
  <si>
    <t>Корректировки в связи с исправлением ошибок</t>
  </si>
  <si>
    <t>дивиденды и другие доходы от участия в уставном капитале организации</t>
  </si>
  <si>
    <t>Движение денежных средств по текущей деятельности</t>
  </si>
  <si>
    <t>от покупателей материалов и других запасов</t>
  </si>
  <si>
    <t>роялти</t>
  </si>
  <si>
    <t>прочие поступления</t>
  </si>
  <si>
    <t>на оплату труда</t>
  </si>
  <si>
    <t>на уплату налогов и сборов</t>
  </si>
  <si>
    <t>на прочие выплаты</t>
  </si>
  <si>
    <t>Движение денежных средств по инвестиционной деятельности</t>
  </si>
  <si>
    <t>возврат предоставленных займов</t>
  </si>
  <si>
    <t>проценты</t>
  </si>
  <si>
    <t>на предоставление займов</t>
  </si>
  <si>
    <t>прочие выплаты</t>
  </si>
  <si>
    <t>Движение денежных средств по финансовой деятельности</t>
  </si>
  <si>
    <t>на выплаты процентов</t>
  </si>
  <si>
    <t>на лизинговые платежи</t>
  </si>
  <si>
    <t>ИНФОРМАЦИЯ</t>
  </si>
  <si>
    <t>об акционерном обществе и его деятельности</t>
  </si>
  <si>
    <t>Количество акций, штук</t>
  </si>
  <si>
    <t xml:space="preserve">городская </t>
  </si>
  <si>
    <t>6. Информация о дивидендах и акциях:</t>
  </si>
  <si>
    <t>Дата (даты) принятия решений о выплате дивидендов</t>
  </si>
  <si>
    <t>дата зачисления акций на счет «депо» общества</t>
  </si>
  <si>
    <t>количество акций</t>
  </si>
  <si>
    <t>срок реализации акций, поступивших в распоряжение общества</t>
  </si>
  <si>
    <t>7. Отдельные финансовые результаты деятельности открытого акционерного общества:</t>
  </si>
  <si>
    <t>прибыль (убыток) от реализации продукции, товаров, работ, услуг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</si>
  <si>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</si>
  <si>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</si>
  <si>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</si>
  <si>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</si>
  <si>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</si>
  <si>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</si>
  <si>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</si>
  <si>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13. Сведения о применении открытым акционерным обществом Свода правил корпоративного поведения (только в составе годового отчета):</t>
  </si>
  <si>
    <t xml:space="preserve">Коммунальная – всего
в том числе: </t>
  </si>
  <si>
    <t>4. Доля государства в уставном фонде</t>
  </si>
  <si>
    <t>юридических лиц</t>
  </si>
  <si>
    <t>из них нерезидентов Республики Беларусь</t>
  </si>
  <si>
    <t>физических лиц</t>
  </si>
  <si>
    <t>5. Количество акционеров – всего
в том числе:</t>
  </si>
  <si>
    <t>Единица измере-ния</t>
  </si>
  <si>
    <t>За аналогич-ный период прошлого года</t>
  </si>
  <si>
    <t>Доля государства в уставном фонде, всего
в том числе:</t>
  </si>
  <si>
    <t>Количество акций, находящихся на балансе общества, – всего
 в том числе:</t>
  </si>
  <si>
    <t>Прибыль (убыток) до налогообложения – всего (Прибыль (убыток) отчетного периода)
в том числе:</t>
  </si>
  <si>
    <t>9. Основные виды продукции или виды деятельности, по которым получено 20 и более процентов выручки от реализации товаров, продукции, работ, услуг (только в составе годового отчета):</t>
  </si>
  <si>
    <t>8. Среднесписочная численность работающих (человек)</t>
  </si>
  <si>
    <t>Наименование вида продукции (вида деятельности)</t>
  </si>
  <si>
    <t>Процентное соотноше-ние к общей выручке,    в % (не менее 20%)</t>
  </si>
  <si>
    <t xml:space="preserve"> БУХГАЛТЕРСКИЙ БАЛАНС </t>
  </si>
  <si>
    <t>АКТИВЫ</t>
  </si>
  <si>
    <t>I. ДОЛГОСРОЧНЫЕ АКТИВЫ</t>
  </si>
  <si>
    <t>Нематериальные активы</t>
  </si>
  <si>
    <t>Доходные вложения в материальные активы</t>
  </si>
  <si>
    <t>предметы финансовой аренда (лизинга)</t>
  </si>
  <si>
    <t>Вложения в долгосрочные активы</t>
  </si>
  <si>
    <t>Долгосрочные финансовые вложения</t>
  </si>
  <si>
    <t>Прочие долгосрочные активы</t>
  </si>
  <si>
    <t>Итого по разделу I</t>
  </si>
  <si>
    <t>II. КРАТКОСРОЧНЫЕ АКТИВЫ</t>
  </si>
  <si>
    <t>Запасы</t>
  </si>
  <si>
    <t xml:space="preserve"> </t>
  </si>
  <si>
    <t>материалы</t>
  </si>
  <si>
    <t>животные на выращивании и откорме</t>
  </si>
  <si>
    <t>незавершенное производство</t>
  </si>
  <si>
    <t>прочие запасы</t>
  </si>
  <si>
    <t>Расходы будущих периодов</t>
  </si>
  <si>
    <t>Денежные средства и их эквиваленты</t>
  </si>
  <si>
    <t>Прочие краткосрочные активы</t>
  </si>
  <si>
    <t>Итого по разделу II</t>
  </si>
  <si>
    <t>Б А Л А Н С</t>
  </si>
  <si>
    <t>III. СОБСТВЕННЫЙ КАПИТАЛ</t>
  </si>
  <si>
    <t>Чистая прибыль (убыток) отчетного периода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</si>
  <si>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</si>
  <si>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</si>
  <si>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</si>
  <si>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</si>
  <si>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</si>
  <si>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 КРАТКОСРОЧНЫЕ ОБЯЗАТЕЛЬСТВА</t>
  </si>
  <si>
    <t>Краткосрочные кредиты и займы</t>
  </si>
  <si>
    <t>поставщикам, подрядчикам, исполнителям</t>
  </si>
  <si>
    <t>по авансам полученным</t>
  </si>
  <si>
    <t>по социальному страхованию и обеспечению</t>
  </si>
  <si>
    <t>по лизинговым платежам</t>
  </si>
  <si>
    <t>Прочие краткосрочные обязательства</t>
  </si>
  <si>
    <t>Итого по разделу V</t>
  </si>
  <si>
    <t>ОТЧЕТ
о прибылях и убытках</t>
  </si>
  <si>
    <t>За 2018 год</t>
  </si>
  <si>
    <t>Валовая прибыль</t>
  </si>
  <si>
    <t>В том числе:</t>
  </si>
  <si>
    <t>проценты к уплате</t>
  </si>
  <si>
    <t>ОТЧЕТ
об изменении собственного капитала</t>
  </si>
  <si>
    <t>Добавоч-
ный капитал</t>
  </si>
  <si>
    <t>Нераспре-
деленная прибыль (непокрытый убыток)</t>
  </si>
  <si>
    <t>Увеличение собственного капитала – всего</t>
  </si>
  <si>
    <t>В том числе:
чистая прибыль</t>
  </si>
  <si>
    <t>В том числе:
убыток</t>
  </si>
  <si>
    <t>Остаток на 31.12.2017 г.</t>
  </si>
  <si>
    <t>Скорректированный остаток на 31.12.2017 г.</t>
  </si>
  <si>
    <t>Остаток на 31 Декабря 2018 г.</t>
  </si>
  <si>
    <t>ОТЧЕТ
о движении денежных средств</t>
  </si>
  <si>
    <t>Поступило денежных средств - всего</t>
  </si>
  <si>
    <t xml:space="preserve">В том числе: </t>
  </si>
  <si>
    <t>от покупателей продукции, товаров, заказчиков работ, услуг</t>
  </si>
  <si>
    <t>Направлено денежных средств - всего</t>
  </si>
  <si>
    <t>на приобретение запасов, работ, услуг</t>
  </si>
  <si>
    <t>доходы от участия в уставном капитале других организаций</t>
  </si>
  <si>
    <t>на вклады в уставный капитал других организаций</t>
  </si>
  <si>
    <t>Результат движения денежных средств по инвестиционной деятельности (050-060)</t>
  </si>
  <si>
    <t>кредиты и займы</t>
  </si>
  <si>
    <t xml:space="preserve">от выпуска акций </t>
  </si>
  <si>
    <t>на погашение кредитов и займов</t>
  </si>
  <si>
    <t>СОБСТВЕННЫЙ КАПИТАЛ
 И ОБЯЗАТЕЛЬСТВА</t>
  </si>
  <si>
    <t>Налог на добавленную стоимость по приобретен-ным товарам, работам, услугам</t>
  </si>
  <si>
    <t>инвестиционная недвижимость</t>
  </si>
  <si>
    <t>Себестоимость реализованной продукции, товаров, работ, 
услуг</t>
  </si>
  <si>
    <t>Прибыль (убыток) от реализации продукции, товаров, 
работ, услуг</t>
  </si>
  <si>
    <t>Прибыль (убыток) от инвестиционной и финансовой 
деятельности</t>
  </si>
  <si>
    <t>Результат от переоценки долгосрочных активов, 
не включаемый в чистую прибыль (убыток)</t>
  </si>
  <si>
    <t>Результат от прочих операций, не включаемый в чистую 
прибыль (убыток)</t>
  </si>
  <si>
    <t>доходы от выбытия основных средств, нематериаль-ных активов и других долгосрочных активов</t>
  </si>
  <si>
    <t>доходы от участия в уставных капиталах других 
организаций</t>
  </si>
  <si>
    <t>расходы от выбытия основных средств, нематериаль-
ных активов и других долгосрочных активов</t>
  </si>
  <si>
    <t>курсовые разницы от пересчета активов и 
обязательств</t>
  </si>
  <si>
    <t>Код 
строки</t>
  </si>
  <si>
    <t>Уставный 
капитал</t>
  </si>
  <si>
    <t xml:space="preserve">Резервный 
капитал </t>
  </si>
  <si>
    <t>Чистая 
прибыль (убыток)</t>
  </si>
  <si>
    <t>Результат движения денежных средств по текущей деятельности 
(020-030)</t>
  </si>
  <si>
    <t>от покупателей основных средств, нематериальных активов и 
других долгосрочных активов</t>
  </si>
  <si>
    <t>на приобретение и создание основных средств, 
нематериальных активов и других долгосрочных активов</t>
  </si>
  <si>
    <t>на выплаты дивидендов и других доходов от участия в 
уставном капитале организации</t>
  </si>
  <si>
    <t>Результат движения денежных средств по финансовой деятельности 
(080-090)</t>
  </si>
  <si>
    <t>Результат движения денежных средств за отчетный период 
(±040±070±100)</t>
  </si>
  <si>
    <t>Остаток денежных средств и их эквивалентов на конец отчетного 
периода</t>
  </si>
  <si>
    <t>Влияние изменений курса иностранной валюты по отношению к 
белорусскому рублю</t>
  </si>
  <si>
    <t>ЕПФР</t>
  </si>
  <si>
    <t>Собственный сайт</t>
  </si>
  <si>
    <t>Сайт Центрального депозитария ценных бумаг</t>
  </si>
  <si>
    <t>Полное наименование эмитента</t>
  </si>
  <si>
    <t>Контактное лицо (Ф.И.О., должность)</t>
  </si>
  <si>
    <t>I квартал</t>
  </si>
  <si>
    <t>II квартал</t>
  </si>
  <si>
    <t>III квартал</t>
  </si>
  <si>
    <t>за</t>
  </si>
  <si>
    <t>год</t>
  </si>
  <si>
    <t xml:space="preserve">                                           Годовой отчет</t>
  </si>
  <si>
    <t>Открытое акционерное общество "Фабэкс"</t>
  </si>
  <si>
    <t>г. Минск, ул. Радиальная,15</t>
  </si>
  <si>
    <t>190007967</t>
  </si>
  <si>
    <t>(017) 295 35 12</t>
  </si>
  <si>
    <t>fabex@bk.ru</t>
  </si>
  <si>
    <t>fabex.by</t>
  </si>
  <si>
    <t>Стирка, химическая чистка и окрашивание текстильных и меховых изделий</t>
  </si>
  <si>
    <t>по состоянию на 01 января 2020 г.</t>
  </si>
  <si>
    <t>3-4кв 2018г.         1-2 кв 2019г.</t>
  </si>
  <si>
    <t>28.03.2019г и 27.08.2019г</t>
  </si>
  <si>
    <t>с09.04.2019 по 12.04.2019   с16.09.2019 по 30.09.2019</t>
  </si>
  <si>
    <t>10. Дата проведения годового общего собрания акционеров, на котором утверждены годовой отчет, бухгалтерский баланс, отчет о прибылях и убытках за отчетный 2019 год</t>
  </si>
  <si>
    <t>25.03.2020г.</t>
  </si>
  <si>
    <t>12.02.2020г.</t>
  </si>
  <si>
    <t>Аудиторская частная унитарное предприятие "Аудит ПАВ"     220095 г.Минск,ул. Якубова 56/1-173                  ЕГР №190361476 от 04.06.2002г.</t>
  </si>
  <si>
    <t>за январь- декабрь 2019 года</t>
  </si>
  <si>
    <t>Годовая бухгалтерская отчетность достоверно во всех существенных аспектах отражает финансовое положение  ОАО "Фабэкс"  по состоянию на 31 декабря 2019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</t>
  </si>
  <si>
    <t xml:space="preserve"> на 31 декабря 2019 г.
(тыс. руб.)</t>
  </si>
  <si>
    <t>на 31 декабря 
2019 года</t>
  </si>
  <si>
    <t>на 31 декабря
 2018 года</t>
  </si>
  <si>
    <t>За 2019 год</t>
  </si>
  <si>
    <t>за 2019 год
(тыс. руб.)</t>
  </si>
  <si>
    <t>Остаток на 31.12.2018 г.</t>
  </si>
  <si>
    <t>Скорректированный остаток на 31.12.2018 г.</t>
  </si>
  <si>
    <t>Остаток на 31 Декабря 2019 г.</t>
  </si>
  <si>
    <t xml:space="preserve">Остаток денежных средств и их эквивалентов на 31.12.2018г. </t>
  </si>
  <si>
    <t>27.03.2020г</t>
  </si>
  <si>
    <t>27.03.2020г.</t>
  </si>
  <si>
    <t>Руководствуемся правилами корпоротивного поведения</t>
  </si>
  <si>
    <t xml:space="preserve"> Волкова Ванда Казимировнв - главный бухгалтер                                           тел. (017) 295 35 79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</si>
</sst>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"/>
    <numFmt numFmtId="195" formatCode="[$-F800]dddd\,\ mmmm\ dd\,\ yyyy"/>
    <numFmt numFmtId="196" formatCode="[$-FC19]d\ mmmm\ yyyy\ &quot;г.&quot;"/>
    <numFmt numFmtId="197" formatCode="[$-FC19]\ yyyy\ &quot;года&quot;"/>
    <numFmt numFmtId="198" formatCode="0.0"/>
    <numFmt numFmtId="199" formatCode="_(#,##0_);\(#,##0\);_(* &quot;-&quot;??_);_(@_)"/>
    <numFmt numFmtId="200" formatCode="\(#,##0\);\(#,##0\);_(* &quot;-&quot;??_);_(@_)"/>
    <numFmt numFmtId="201" formatCode="#,##0.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ahoma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5" fillId="3" borderId="0" applyNumberFormat="0" applyBorder="0" applyAlignment="0" applyProtection="0"/>
    <xf numFmtId="0" fontId="33" fillId="4" borderId="0" applyNumberFormat="0" applyBorder="0" applyAlignment="0" applyProtection="0"/>
    <xf numFmtId="0" fontId="5" fillId="5" borderId="0" applyNumberFormat="0" applyBorder="0" applyAlignment="0" applyProtection="0"/>
    <xf numFmtId="0" fontId="33" fillId="6" borderId="0" applyNumberFormat="0" applyBorder="0" applyAlignment="0" applyProtection="0"/>
    <xf numFmtId="0" fontId="5" fillId="7" borderId="0" applyNumberFormat="0" applyBorder="0" applyAlignment="0" applyProtection="0"/>
    <xf numFmtId="0" fontId="33" fillId="8" borderId="0" applyNumberFormat="0" applyBorder="0" applyAlignment="0" applyProtection="0"/>
    <xf numFmtId="0" fontId="5" fillId="9" borderId="0" applyNumberFormat="0" applyBorder="0" applyAlignment="0" applyProtection="0"/>
    <xf numFmtId="0" fontId="33" fillId="10" borderId="0" applyNumberFormat="0" applyBorder="0" applyAlignment="0" applyProtection="0"/>
    <xf numFmtId="0" fontId="5" fillId="11" borderId="0" applyNumberFormat="0" applyBorder="0" applyAlignment="0" applyProtection="0"/>
    <xf numFmtId="0" fontId="33" fillId="12" borderId="0" applyNumberFormat="0" applyBorder="0" applyAlignment="0" applyProtection="0"/>
    <xf numFmtId="0" fontId="5" fillId="13" borderId="0" applyNumberFormat="0" applyBorder="0" applyAlignment="0" applyProtection="0"/>
    <xf numFmtId="0" fontId="33" fillId="14" borderId="0" applyNumberFormat="0" applyBorder="0" applyAlignment="0" applyProtection="0"/>
    <xf numFmtId="0" fontId="5" fillId="15" borderId="0" applyNumberFormat="0" applyBorder="0" applyAlignment="0" applyProtection="0"/>
    <xf numFmtId="0" fontId="33" fillId="16" borderId="0" applyNumberFormat="0" applyBorder="0" applyAlignment="0" applyProtection="0"/>
    <xf numFmtId="0" fontId="5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19" borderId="0" applyNumberFormat="0" applyBorder="0" applyAlignment="0" applyProtection="0"/>
    <xf numFmtId="0" fontId="33" fillId="20" borderId="0" applyNumberFormat="0" applyBorder="0" applyAlignment="0" applyProtection="0"/>
    <xf numFmtId="0" fontId="5" fillId="9" borderId="0" applyNumberFormat="0" applyBorder="0" applyAlignment="0" applyProtection="0"/>
    <xf numFmtId="0" fontId="33" fillId="21" borderId="0" applyNumberFormat="0" applyBorder="0" applyAlignment="0" applyProtection="0"/>
    <xf numFmtId="0" fontId="5" fillId="15" borderId="0" applyNumberFormat="0" applyBorder="0" applyAlignment="0" applyProtection="0"/>
    <xf numFmtId="0" fontId="33" fillId="22" borderId="0" applyNumberFormat="0" applyBorder="0" applyAlignment="0" applyProtection="0"/>
    <xf numFmtId="0" fontId="5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17" borderId="0" applyNumberFormat="0" applyBorder="0" applyAlignment="0" applyProtection="0"/>
    <xf numFmtId="0" fontId="34" fillId="27" borderId="0" applyNumberFormat="0" applyBorder="0" applyAlignment="0" applyProtection="0"/>
    <xf numFmtId="0" fontId="6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1" applyNumberFormat="0" applyAlignment="0" applyProtection="0"/>
    <xf numFmtId="0" fontId="36" fillId="41" borderId="2" applyNumberFormat="0" applyAlignment="0" applyProtection="0"/>
    <xf numFmtId="0" fontId="37" fillId="41" borderId="1" applyNumberFormat="0" applyAlignment="0" applyProtection="0"/>
    <xf numFmtId="0" fontId="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42" borderId="7" applyNumberFormat="0" applyAlignment="0" applyProtection="0"/>
    <xf numFmtId="0" fontId="4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4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71">
      <alignment/>
      <protection/>
    </xf>
    <xf numFmtId="0" fontId="13" fillId="0" borderId="0" xfId="71" applyFont="1">
      <alignment/>
      <protection/>
    </xf>
    <xf numFmtId="0" fontId="13" fillId="0" borderId="18" xfId="71" applyFont="1" applyBorder="1" applyAlignment="1">
      <alignment horizontal="center"/>
      <protection/>
    </xf>
    <xf numFmtId="0" fontId="13" fillId="0" borderId="18" xfId="71" applyFont="1" applyBorder="1" applyAlignment="1">
      <alignment horizontal="justify" vertical="center"/>
      <protection/>
    </xf>
    <xf numFmtId="0" fontId="13" fillId="0" borderId="18" xfId="71" applyFont="1" applyBorder="1">
      <alignment/>
      <protection/>
    </xf>
    <xf numFmtId="0" fontId="13" fillId="0" borderId="18" xfId="71" applyFont="1" applyBorder="1" applyAlignment="1">
      <alignment horizontal="center" vertical="center"/>
      <protection/>
    </xf>
    <xf numFmtId="4" fontId="13" fillId="0" borderId="18" xfId="71" applyNumberFormat="1" applyFont="1" applyBorder="1" applyAlignment="1">
      <alignment horizontal="center" vertical="center"/>
      <protection/>
    </xf>
    <xf numFmtId="0" fontId="13" fillId="0" borderId="19" xfId="71" applyFont="1" applyBorder="1">
      <alignment/>
      <protection/>
    </xf>
    <xf numFmtId="0" fontId="13" fillId="0" borderId="20" xfId="71" applyFont="1" applyBorder="1">
      <alignment/>
      <protection/>
    </xf>
    <xf numFmtId="0" fontId="13" fillId="0" borderId="19" xfId="71" applyFont="1" applyBorder="1" applyAlignment="1">
      <alignment horizontal="left"/>
      <protection/>
    </xf>
    <xf numFmtId="0" fontId="13" fillId="0" borderId="0" xfId="71" applyFont="1" applyAlignment="1">
      <alignment horizontal="left"/>
      <protection/>
    </xf>
    <xf numFmtId="0" fontId="13" fillId="0" borderId="21" xfId="71" applyFont="1" applyBorder="1" applyAlignment="1">
      <alignment horizontal="left" wrapText="1"/>
      <protection/>
    </xf>
    <xf numFmtId="0" fontId="13" fillId="0" borderId="20" xfId="71" applyFont="1" applyBorder="1" applyAlignment="1">
      <alignment horizontal="left"/>
      <protection/>
    </xf>
    <xf numFmtId="0" fontId="13" fillId="0" borderId="21" xfId="71" applyFont="1" applyBorder="1">
      <alignment/>
      <protection/>
    </xf>
    <xf numFmtId="0" fontId="13" fillId="0" borderId="21" xfId="71" applyFont="1" applyBorder="1" applyAlignment="1">
      <alignment horizontal="left"/>
      <protection/>
    </xf>
    <xf numFmtId="0" fontId="13" fillId="0" borderId="19" xfId="71" applyFont="1" applyBorder="1" applyAlignment="1">
      <alignment horizontal="justify"/>
      <protection/>
    </xf>
    <xf numFmtId="0" fontId="13" fillId="0" borderId="20" xfId="71" applyFont="1" applyBorder="1" applyAlignment="1">
      <alignment horizontal="justify"/>
      <protection/>
    </xf>
    <xf numFmtId="0" fontId="13" fillId="0" borderId="18" xfId="71" applyFont="1" applyBorder="1" applyAlignment="1">
      <alignment horizontal="center" vertical="center" wrapText="1"/>
      <protection/>
    </xf>
    <xf numFmtId="0" fontId="14" fillId="0" borderId="0" xfId="71" applyFont="1">
      <alignment/>
      <protection/>
    </xf>
    <xf numFmtId="0" fontId="14" fillId="0" borderId="18" xfId="71" applyFont="1" applyBorder="1" applyAlignment="1">
      <alignment horizontal="center"/>
      <protection/>
    </xf>
    <xf numFmtId="0" fontId="14" fillId="0" borderId="18" xfId="71" applyFont="1" applyBorder="1" applyAlignment="1">
      <alignment horizontal="left"/>
      <protection/>
    </xf>
    <xf numFmtId="0" fontId="14" fillId="0" borderId="18" xfId="71" applyFont="1" applyBorder="1" applyAlignment="1">
      <alignment horizontal="left" wrapText="1"/>
      <protection/>
    </xf>
    <xf numFmtId="0" fontId="14" fillId="0" borderId="22" xfId="71" applyFont="1" applyBorder="1" applyAlignment="1">
      <alignment horizontal="left"/>
      <protection/>
    </xf>
    <xf numFmtId="0" fontId="14" fillId="0" borderId="23" xfId="71" applyFont="1" applyBorder="1" applyAlignment="1">
      <alignment horizontal="left"/>
      <protection/>
    </xf>
    <xf numFmtId="0" fontId="14" fillId="0" borderId="24" xfId="71" applyFont="1" applyBorder="1" applyAlignment="1">
      <alignment horizontal="left"/>
      <protection/>
    </xf>
    <xf numFmtId="0" fontId="14" fillId="0" borderId="18" xfId="71" applyFont="1" applyBorder="1" applyAlignment="1">
      <alignment horizontal="center" wrapText="1"/>
      <protection/>
    </xf>
    <xf numFmtId="0" fontId="14" fillId="0" borderId="18" xfId="71" applyFont="1" applyBorder="1" applyAlignment="1">
      <alignment horizontal="justify"/>
      <protection/>
    </xf>
    <xf numFmtId="0" fontId="14" fillId="0" borderId="18" xfId="71" applyFont="1" applyBorder="1">
      <alignment/>
      <protection/>
    </xf>
    <xf numFmtId="0" fontId="14" fillId="0" borderId="18" xfId="71" applyFont="1" applyBorder="1" applyAlignment="1">
      <alignment wrapText="1"/>
      <protection/>
    </xf>
    <xf numFmtId="0" fontId="14" fillId="0" borderId="22" xfId="71" applyFont="1" applyBorder="1">
      <alignment/>
      <protection/>
    </xf>
    <xf numFmtId="0" fontId="14" fillId="0" borderId="23" xfId="71" applyFont="1" applyBorder="1">
      <alignment/>
      <protection/>
    </xf>
    <xf numFmtId="0" fontId="14" fillId="0" borderId="24" xfId="71" applyFont="1" applyBorder="1">
      <alignment/>
      <protection/>
    </xf>
    <xf numFmtId="0" fontId="2" fillId="0" borderId="0" xfId="0" applyFont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0" fontId="7" fillId="0" borderId="0" xfId="0" applyFont="1" applyAlignment="1">
      <alignment horizontal="center"/>
    </xf>
    <xf numFmtId="49" fontId="4" fillId="0" borderId="18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9" fillId="0" borderId="18" xfId="60" applyNumberFormat="1" applyBorder="1" applyAlignment="1" applyProtection="1">
      <alignment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3" fontId="13" fillId="0" borderId="18" xfId="71" applyNumberFormat="1" applyFont="1" applyBorder="1" applyAlignment="1">
      <alignment horizontal="center" vertical="center"/>
      <protection/>
    </xf>
    <xf numFmtId="3" fontId="14" fillId="0" borderId="18" xfId="71" applyNumberFormat="1" applyFont="1" applyBorder="1" applyAlignment="1">
      <alignment horizontal="center"/>
      <protection/>
    </xf>
    <xf numFmtId="0" fontId="16" fillId="0" borderId="18" xfId="71" applyFont="1" applyBorder="1">
      <alignment/>
      <protection/>
    </xf>
    <xf numFmtId="0" fontId="16" fillId="0" borderId="18" xfId="7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justify" vertical="top"/>
    </xf>
    <xf numFmtId="0" fontId="2" fillId="0" borderId="2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5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justify" vertical="top"/>
    </xf>
    <xf numFmtId="0" fontId="2" fillId="0" borderId="25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3" fillId="0" borderId="0" xfId="71" applyFont="1" applyAlignment="1">
      <alignment horizontal="center"/>
      <protection/>
    </xf>
    <xf numFmtId="0" fontId="13" fillId="0" borderId="0" xfId="71" applyFont="1" applyAlignment="1">
      <alignment horizontal="center" wrapText="1"/>
      <protection/>
    </xf>
    <xf numFmtId="0" fontId="13" fillId="0" borderId="27" xfId="71" applyFont="1" applyBorder="1" applyAlignment="1">
      <alignment horizontal="center" vertical="center" wrapText="1"/>
      <protection/>
    </xf>
    <xf numFmtId="0" fontId="13" fillId="0" borderId="19" xfId="71" applyFont="1" applyBorder="1" applyAlignment="1">
      <alignment horizontal="center" vertical="center"/>
      <protection/>
    </xf>
    <xf numFmtId="0" fontId="13" fillId="0" borderId="27" xfId="71" applyFont="1" applyBorder="1" applyAlignment="1">
      <alignment horizontal="left" wrapText="1"/>
      <protection/>
    </xf>
    <xf numFmtId="0" fontId="13" fillId="0" borderId="19" xfId="71" applyFont="1" applyBorder="1" applyAlignment="1">
      <alignment horizontal="left" wrapText="1"/>
      <protection/>
    </xf>
    <xf numFmtId="0" fontId="13" fillId="0" borderId="27" xfId="71" applyFont="1" applyBorder="1" applyAlignment="1">
      <alignment horizontal="center" vertical="center"/>
      <protection/>
    </xf>
    <xf numFmtId="0" fontId="13" fillId="0" borderId="27" xfId="71" applyFont="1" applyBorder="1" applyAlignment="1">
      <alignment horizontal="center"/>
      <protection/>
    </xf>
    <xf numFmtId="0" fontId="13" fillId="0" borderId="19" xfId="71" applyFont="1" applyBorder="1" applyAlignment="1">
      <alignment horizontal="center"/>
      <protection/>
    </xf>
    <xf numFmtId="0" fontId="13" fillId="0" borderId="27" xfId="71" applyFont="1" applyBorder="1" applyAlignment="1">
      <alignment horizontal="left"/>
      <protection/>
    </xf>
    <xf numFmtId="0" fontId="13" fillId="0" borderId="19" xfId="71" applyFont="1" applyBorder="1" applyAlignment="1">
      <alignment horizontal="left"/>
      <protection/>
    </xf>
    <xf numFmtId="0" fontId="13" fillId="0" borderId="18" xfId="71" applyFont="1" applyBorder="1" applyAlignment="1">
      <alignment horizontal="left"/>
      <protection/>
    </xf>
    <xf numFmtId="0" fontId="13" fillId="0" borderId="27" xfId="71" applyFont="1" applyBorder="1" applyAlignment="1">
      <alignment horizontal="justify"/>
      <protection/>
    </xf>
    <xf numFmtId="0" fontId="13" fillId="0" borderId="19" xfId="71" applyFont="1" applyBorder="1" applyAlignment="1">
      <alignment horizontal="justify"/>
      <protection/>
    </xf>
    <xf numFmtId="0" fontId="14" fillId="0" borderId="27" xfId="71" applyFont="1" applyBorder="1" applyAlignment="1">
      <alignment horizontal="left"/>
      <protection/>
    </xf>
    <xf numFmtId="0" fontId="14" fillId="0" borderId="19" xfId="71" applyFont="1" applyBorder="1" applyAlignment="1">
      <alignment horizontal="left"/>
      <protection/>
    </xf>
    <xf numFmtId="0" fontId="14" fillId="0" borderId="27" xfId="71" applyFont="1" applyBorder="1" applyAlignment="1">
      <alignment horizontal="left" wrapText="1"/>
      <protection/>
    </xf>
    <xf numFmtId="0" fontId="14" fillId="0" borderId="0" xfId="71" applyFont="1" applyAlignment="1">
      <alignment horizontal="center" wrapText="1"/>
      <protection/>
    </xf>
    <xf numFmtId="0" fontId="14" fillId="0" borderId="27" xfId="71" applyFont="1" applyBorder="1" applyAlignment="1">
      <alignment horizontal="center"/>
      <protection/>
    </xf>
    <xf numFmtId="0" fontId="14" fillId="0" borderId="19" xfId="71" applyFont="1" applyBorder="1" applyAlignment="1">
      <alignment horizontal="center"/>
      <protection/>
    </xf>
    <xf numFmtId="0" fontId="14" fillId="0" borderId="27" xfId="71" applyFont="1" applyBorder="1" applyAlignment="1">
      <alignment horizontal="justify"/>
      <protection/>
    </xf>
    <xf numFmtId="0" fontId="0" fillId="0" borderId="19" xfId="0" applyBorder="1" applyAlignment="1">
      <alignment horizontal="justify"/>
    </xf>
    <xf numFmtId="0" fontId="14" fillId="0" borderId="19" xfId="71" applyFont="1" applyBorder="1" applyAlignment="1">
      <alignment horizontal="justify"/>
      <protection/>
    </xf>
    <xf numFmtId="0" fontId="16" fillId="0" borderId="27" xfId="71" applyFont="1" applyBorder="1" applyAlignment="1">
      <alignment horizontal="center"/>
      <protection/>
    </xf>
    <xf numFmtId="0" fontId="16" fillId="0" borderId="19" xfId="71" applyFont="1" applyBorder="1" applyAlignment="1">
      <alignment horizontal="center"/>
      <protection/>
    </xf>
    <xf numFmtId="0" fontId="2" fillId="0" borderId="0" xfId="0" applyFont="1" applyBorder="1" applyAlignment="1">
      <alignment horizontal="justify" vertical="top"/>
    </xf>
    <xf numFmtId="0" fontId="2" fillId="0" borderId="28" xfId="0" applyFont="1" applyBorder="1" applyAlignment="1">
      <alignment horizontal="justify" vertical="top"/>
    </xf>
    <xf numFmtId="0" fontId="2" fillId="0" borderId="29" xfId="0" applyFont="1" applyBorder="1" applyAlignment="1">
      <alignment horizontal="justify" vertical="top"/>
    </xf>
    <xf numFmtId="0" fontId="2" fillId="0" borderId="30" xfId="0" applyFont="1" applyBorder="1" applyAlignment="1">
      <alignment horizontal="justify" vertical="top"/>
    </xf>
    <xf numFmtId="0" fontId="50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top"/>
    </xf>
    <xf numFmtId="0" fontId="2" fillId="0" borderId="33" xfId="0" applyFont="1" applyBorder="1" applyAlignment="1">
      <alignment horizontal="justify" vertical="top"/>
    </xf>
    <xf numFmtId="0" fontId="50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top"/>
    </xf>
    <xf numFmtId="0" fontId="50" fillId="0" borderId="21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Бух отчетность из 1С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bex@bk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V15"/>
  <sheetViews>
    <sheetView showGridLines="0" workbookViewId="0" topLeftCell="A1">
      <selection activeCell="D6" sqref="D6"/>
    </sheetView>
  </sheetViews>
  <sheetFormatPr defaultColWidth="9.125" defaultRowHeight="12.75"/>
  <cols>
    <col min="1" max="1" width="1.00390625" style="0" customWidth="1"/>
    <col min="2" max="2" width="50.00390625" style="0" customWidth="1"/>
    <col min="3" max="3" width="11.00390625" style="0" customWidth="1"/>
    <col min="4" max="4" width="62.50390625" style="0" customWidth="1"/>
    <col min="5" max="5" width="21.375" style="0" customWidth="1"/>
    <col min="6" max="6" width="33.625" style="0" customWidth="1"/>
  </cols>
  <sheetData>
    <row r="1" ht="6" customHeight="1"/>
    <row r="2" spans="2:6" ht="39.75" customHeight="1">
      <c r="B2" s="68" t="s">
        <v>248</v>
      </c>
      <c r="C2" s="68"/>
      <c r="D2" s="54" t="s">
        <v>256</v>
      </c>
      <c r="E2" s="55"/>
      <c r="F2" s="55"/>
    </row>
    <row r="3" spans="2:6" ht="39.75" customHeight="1">
      <c r="B3" s="68" t="s">
        <v>69</v>
      </c>
      <c r="C3" s="68"/>
      <c r="D3" s="54" t="s">
        <v>257</v>
      </c>
      <c r="E3" s="55"/>
      <c r="F3" s="55"/>
    </row>
    <row r="4" spans="2:6" ht="39.75" customHeight="1">
      <c r="B4" s="68" t="s">
        <v>52</v>
      </c>
      <c r="C4" s="68"/>
      <c r="D4" s="54" t="s">
        <v>258</v>
      </c>
      <c r="E4" s="55"/>
      <c r="F4" s="55"/>
    </row>
    <row r="5" spans="2:6" ht="39.75" customHeight="1">
      <c r="B5" s="68" t="s">
        <v>249</v>
      </c>
      <c r="C5" s="68"/>
      <c r="D5" s="54" t="s">
        <v>285</v>
      </c>
      <c r="E5" s="55"/>
      <c r="F5" s="55"/>
    </row>
    <row r="6" spans="2:6" ht="39.75" customHeight="1">
      <c r="B6" s="68" t="s">
        <v>70</v>
      </c>
      <c r="C6" s="68"/>
      <c r="D6" s="54" t="s">
        <v>259</v>
      </c>
      <c r="E6" s="55"/>
      <c r="F6" s="55"/>
    </row>
    <row r="7" spans="2:6" ht="39.75" customHeight="1">
      <c r="B7" s="68" t="s">
        <v>71</v>
      </c>
      <c r="C7" s="68"/>
      <c r="D7" s="58" t="s">
        <v>260</v>
      </c>
      <c r="E7" s="55"/>
      <c r="F7" s="55"/>
    </row>
    <row r="8" spans="2:6" ht="39.75" customHeight="1">
      <c r="B8" s="68" t="s">
        <v>72</v>
      </c>
      <c r="C8" s="68"/>
      <c r="D8" s="54" t="s">
        <v>261</v>
      </c>
      <c r="E8" s="55"/>
      <c r="F8" s="55"/>
    </row>
    <row r="9" ht="12.75">
      <c r="V9" t="s">
        <v>250</v>
      </c>
    </row>
    <row r="10" ht="12.75">
      <c r="V10" t="s">
        <v>251</v>
      </c>
    </row>
    <row r="11" ht="12.75">
      <c r="V11" t="s">
        <v>252</v>
      </c>
    </row>
    <row r="13" spans="3:6" ht="12.75">
      <c r="C13" s="66"/>
      <c r="D13" s="66"/>
      <c r="E13" s="66"/>
      <c r="F13" s="66"/>
    </row>
    <row r="14" spans="2:6" ht="24">
      <c r="B14" s="67" t="s">
        <v>255</v>
      </c>
      <c r="C14" s="67"/>
      <c r="D14" s="67"/>
      <c r="E14" s="56"/>
      <c r="F14" s="56"/>
    </row>
    <row r="15" spans="2:6" ht="24">
      <c r="B15" s="57" t="s">
        <v>253</v>
      </c>
      <c r="C15" s="53">
        <v>2019</v>
      </c>
      <c r="D15" s="56" t="s">
        <v>254</v>
      </c>
      <c r="F15" s="56"/>
    </row>
  </sheetData>
  <sheetProtection/>
  <mergeCells count="9">
    <mergeCell ref="C13:F13"/>
    <mergeCell ref="B14:D14"/>
    <mergeCell ref="B8:C8"/>
    <mergeCell ref="B2:C2"/>
    <mergeCell ref="B3:C3"/>
    <mergeCell ref="B4:C4"/>
    <mergeCell ref="B5:C5"/>
    <mergeCell ref="B6:C6"/>
    <mergeCell ref="B7:C7"/>
  </mergeCells>
  <hyperlinks>
    <hyperlink ref="D7" r:id="rId1" display="fabex@bk.ru"/>
  </hyperlinks>
  <printOptions/>
  <pageMargins left="0.537401575" right="0.537401575" top="1" bottom="1" header="0.5" footer="0.5"/>
  <pageSetup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79"/>
  <sheetViews>
    <sheetView tabSelected="1" zoomScalePageLayoutView="0" workbookViewId="0" topLeftCell="A70">
      <selection activeCell="H73" sqref="H73"/>
    </sheetView>
  </sheetViews>
  <sheetFormatPr defaultColWidth="9.00390625" defaultRowHeight="12.75"/>
  <cols>
    <col min="1" max="1" width="1.4921875" style="0" customWidth="1"/>
    <col min="2" max="2" width="47.375" style="0" customWidth="1"/>
    <col min="3" max="3" width="8.50390625" style="0" customWidth="1"/>
    <col min="4" max="4" width="8.875" style="0" customWidth="1"/>
    <col min="5" max="5" width="11.625" style="0" customWidth="1"/>
    <col min="6" max="6" width="10.125" style="0" customWidth="1"/>
  </cols>
  <sheetData>
    <row r="1" spans="2:6" ht="12.75">
      <c r="B1" s="85" t="s">
        <v>124</v>
      </c>
      <c r="C1" s="85"/>
      <c r="D1" s="85"/>
      <c r="E1" s="85"/>
      <c r="F1" s="85"/>
    </row>
    <row r="2" spans="2:6" ht="12.75">
      <c r="B2" s="85" t="s">
        <v>125</v>
      </c>
      <c r="C2" s="85"/>
      <c r="D2" s="85"/>
      <c r="E2" s="85"/>
      <c r="F2" s="85"/>
    </row>
    <row r="3" spans="2:6" ht="12.75">
      <c r="B3" s="86" t="s">
        <v>263</v>
      </c>
      <c r="C3" s="86"/>
      <c r="D3" s="86"/>
      <c r="E3" s="86"/>
      <c r="F3" s="86"/>
    </row>
    <row r="4" spans="2:6" ht="13.5" thickBot="1">
      <c r="B4" s="87" t="s">
        <v>144</v>
      </c>
      <c r="C4" s="87"/>
      <c r="D4" s="87"/>
      <c r="E4" s="87"/>
      <c r="F4" s="87"/>
    </row>
    <row r="5" spans="2:6" ht="39" thickBot="1">
      <c r="B5" s="79" t="s">
        <v>54</v>
      </c>
      <c r="C5" s="88"/>
      <c r="D5" s="80"/>
      <c r="E5" s="6" t="s">
        <v>126</v>
      </c>
      <c r="F5" s="6" t="s">
        <v>55</v>
      </c>
    </row>
    <row r="6" spans="2:6" ht="24.75" customHeight="1" thickBot="1">
      <c r="B6" s="89" t="s">
        <v>151</v>
      </c>
      <c r="C6" s="90"/>
      <c r="D6" s="91"/>
      <c r="E6" s="8" t="s">
        <v>68</v>
      </c>
      <c r="F6" s="8">
        <f>F8</f>
        <v>93</v>
      </c>
    </row>
    <row r="7" spans="2:6" ht="13.5" thickBot="1">
      <c r="B7" s="71" t="s">
        <v>73</v>
      </c>
      <c r="C7" s="78"/>
      <c r="D7" s="73"/>
      <c r="E7" s="8"/>
      <c r="F7" s="8"/>
    </row>
    <row r="8" spans="2:6" ht="24.75" customHeight="1" thickBot="1">
      <c r="B8" s="71" t="s">
        <v>143</v>
      </c>
      <c r="C8" s="78"/>
      <c r="D8" s="73"/>
      <c r="E8" s="59">
        <v>361996</v>
      </c>
      <c r="F8" s="8">
        <f>F11</f>
        <v>93</v>
      </c>
    </row>
    <row r="9" spans="2:6" ht="13.5" thickBot="1">
      <c r="B9" s="71" t="s">
        <v>56</v>
      </c>
      <c r="C9" s="78"/>
      <c r="D9" s="73"/>
      <c r="E9" s="8"/>
      <c r="F9" s="8"/>
    </row>
    <row r="10" spans="2:6" ht="13.5" thickBot="1">
      <c r="B10" s="71" t="s">
        <v>74</v>
      </c>
      <c r="C10" s="78"/>
      <c r="D10" s="73"/>
      <c r="E10" s="8"/>
      <c r="F10" s="8"/>
    </row>
    <row r="11" spans="2:6" ht="13.5" thickBot="1">
      <c r="B11" s="71" t="s">
        <v>127</v>
      </c>
      <c r="C11" s="72"/>
      <c r="D11" s="73"/>
      <c r="E11" s="59">
        <v>361996</v>
      </c>
      <c r="F11" s="8">
        <v>93</v>
      </c>
    </row>
    <row r="12" spans="2:6" ht="13.5" thickBot="1">
      <c r="B12" s="13"/>
      <c r="C12" s="12"/>
      <c r="D12" s="13"/>
      <c r="E12" s="14"/>
      <c r="F12" s="14"/>
    </row>
    <row r="13" spans="2:6" ht="26.25" thickBot="1">
      <c r="B13" s="11" t="s">
        <v>148</v>
      </c>
      <c r="C13" s="15">
        <f>C14+C16</f>
        <v>265</v>
      </c>
      <c r="D13" s="1"/>
      <c r="E13" s="1"/>
      <c r="F13" s="1"/>
    </row>
    <row r="14" spans="2:6" ht="13.5" thickBot="1">
      <c r="B14" s="1" t="s">
        <v>145</v>
      </c>
      <c r="C14" s="15">
        <v>1</v>
      </c>
      <c r="D14" s="1"/>
      <c r="E14" s="1"/>
      <c r="F14" s="1"/>
    </row>
    <row r="15" spans="2:6" ht="13.5" thickBot="1">
      <c r="B15" s="1" t="s">
        <v>146</v>
      </c>
      <c r="C15" s="15">
        <v>0</v>
      </c>
      <c r="D15" s="1"/>
      <c r="E15" s="1"/>
      <c r="F15" s="1"/>
    </row>
    <row r="16" spans="2:6" ht="13.5" thickBot="1">
      <c r="B16" s="1" t="s">
        <v>147</v>
      </c>
      <c r="C16" s="15">
        <v>264</v>
      </c>
      <c r="D16" s="1"/>
      <c r="E16" s="1"/>
      <c r="F16" s="1"/>
    </row>
    <row r="17" spans="2:6" ht="13.5" thickBot="1">
      <c r="B17" s="1" t="s">
        <v>146</v>
      </c>
      <c r="C17" s="15">
        <v>0</v>
      </c>
      <c r="D17" s="1"/>
      <c r="E17" s="1"/>
      <c r="F17" s="1"/>
    </row>
    <row r="18" spans="2:6" ht="13.5" thickBot="1">
      <c r="B18" s="1" t="s">
        <v>128</v>
      </c>
      <c r="C18" s="1"/>
      <c r="D18" s="1"/>
      <c r="E18" s="1"/>
      <c r="F18" s="1"/>
    </row>
    <row r="19" spans="2:6" ht="51.75" thickBot="1">
      <c r="B19" s="79" t="s">
        <v>57</v>
      </c>
      <c r="C19" s="80"/>
      <c r="D19" s="6" t="s">
        <v>149</v>
      </c>
      <c r="E19" s="6" t="s">
        <v>58</v>
      </c>
      <c r="F19" s="6" t="s">
        <v>150</v>
      </c>
    </row>
    <row r="20" spans="2:6" ht="26.25" thickBot="1">
      <c r="B20" s="76" t="s">
        <v>75</v>
      </c>
      <c r="C20" s="77"/>
      <c r="D20" s="4" t="s">
        <v>5</v>
      </c>
      <c r="E20" s="4">
        <v>95.95</v>
      </c>
      <c r="F20" s="4">
        <v>93.77</v>
      </c>
    </row>
    <row r="21" spans="2:6" ht="28.5" customHeight="1" thickBot="1">
      <c r="B21" s="76" t="s">
        <v>76</v>
      </c>
      <c r="C21" s="77"/>
      <c r="D21" s="4" t="s">
        <v>5</v>
      </c>
      <c r="E21" s="4">
        <v>98</v>
      </c>
      <c r="F21" s="60">
        <v>89.19</v>
      </c>
    </row>
    <row r="22" spans="2:6" ht="26.25" customHeight="1" thickBot="1">
      <c r="B22" s="76" t="s">
        <v>77</v>
      </c>
      <c r="C22" s="77"/>
      <c r="D22" s="4" t="s">
        <v>60</v>
      </c>
      <c r="E22" s="4">
        <v>0.24</v>
      </c>
      <c r="F22" s="4">
        <v>0.24</v>
      </c>
    </row>
    <row r="23" spans="2:6" ht="28.5" customHeight="1" thickBot="1">
      <c r="B23" s="76" t="s">
        <v>78</v>
      </c>
      <c r="C23" s="77"/>
      <c r="D23" s="4" t="s">
        <v>68</v>
      </c>
      <c r="E23" s="4" t="s">
        <v>68</v>
      </c>
      <c r="F23" s="4" t="s">
        <v>68</v>
      </c>
    </row>
    <row r="24" spans="2:6" ht="13.5" thickBot="1">
      <c r="B24" s="76" t="s">
        <v>61</v>
      </c>
      <c r="C24" s="77"/>
      <c r="D24" s="4" t="s">
        <v>60</v>
      </c>
      <c r="E24" s="4">
        <v>0</v>
      </c>
      <c r="F24" s="4">
        <v>0</v>
      </c>
    </row>
    <row r="25" spans="2:6" ht="13.5" thickBot="1">
      <c r="B25" s="76" t="s">
        <v>62</v>
      </c>
      <c r="C25" s="77"/>
      <c r="D25" s="4" t="s">
        <v>60</v>
      </c>
      <c r="E25" s="4">
        <v>0</v>
      </c>
      <c r="F25" s="4">
        <v>0</v>
      </c>
    </row>
    <row r="26" spans="2:6" ht="28.5" customHeight="1" thickBot="1">
      <c r="B26" s="76" t="s">
        <v>79</v>
      </c>
      <c r="C26" s="77"/>
      <c r="D26" s="4" t="s">
        <v>60</v>
      </c>
      <c r="E26" s="4">
        <v>0.25</v>
      </c>
      <c r="F26" s="60">
        <v>0.23</v>
      </c>
    </row>
    <row r="27" spans="2:6" ht="29.25" customHeight="1" thickBot="1">
      <c r="B27" s="76" t="s">
        <v>67</v>
      </c>
      <c r="C27" s="77"/>
      <c r="D27" s="4" t="s">
        <v>68</v>
      </c>
      <c r="E27" s="4" t="s">
        <v>68</v>
      </c>
      <c r="F27" s="4" t="s">
        <v>68</v>
      </c>
    </row>
    <row r="28" spans="2:6" ht="13.5" thickBot="1">
      <c r="B28" s="76" t="s">
        <v>61</v>
      </c>
      <c r="C28" s="77"/>
      <c r="D28" s="4" t="s">
        <v>60</v>
      </c>
      <c r="E28" s="4">
        <v>0</v>
      </c>
      <c r="F28" s="4">
        <v>0</v>
      </c>
    </row>
    <row r="29" spans="2:6" ht="13.5" thickBot="1">
      <c r="B29" s="76" t="s">
        <v>62</v>
      </c>
      <c r="C29" s="77"/>
      <c r="D29" s="4" t="s">
        <v>60</v>
      </c>
      <c r="E29" s="4">
        <v>0</v>
      </c>
      <c r="F29" s="4">
        <v>0</v>
      </c>
    </row>
    <row r="30" spans="2:6" ht="39" thickBot="1">
      <c r="B30" s="76" t="s">
        <v>80</v>
      </c>
      <c r="C30" s="77"/>
      <c r="D30" s="4" t="s">
        <v>64</v>
      </c>
      <c r="E30" s="4" t="s">
        <v>264</v>
      </c>
      <c r="F30" s="4" t="s">
        <v>68</v>
      </c>
    </row>
    <row r="31" spans="2:6" ht="39" thickBot="1">
      <c r="B31" s="76" t="s">
        <v>129</v>
      </c>
      <c r="C31" s="77"/>
      <c r="D31" s="4" t="s">
        <v>65</v>
      </c>
      <c r="E31" s="61" t="s">
        <v>265</v>
      </c>
      <c r="F31" s="4" t="s">
        <v>68</v>
      </c>
    </row>
    <row r="32" spans="2:6" ht="77.25" thickBot="1">
      <c r="B32" s="76" t="s">
        <v>63</v>
      </c>
      <c r="C32" s="77"/>
      <c r="D32" s="4" t="s">
        <v>65</v>
      </c>
      <c r="E32" s="4" t="s">
        <v>266</v>
      </c>
      <c r="F32" s="4" t="s">
        <v>68</v>
      </c>
    </row>
    <row r="33" spans="2:6" ht="16.5" customHeight="1" thickBot="1">
      <c r="B33" s="76" t="s">
        <v>81</v>
      </c>
      <c r="C33" s="77"/>
      <c r="D33" s="4" t="s">
        <v>60</v>
      </c>
      <c r="E33" s="4">
        <v>12.62</v>
      </c>
      <c r="F33" s="4">
        <v>9.27</v>
      </c>
    </row>
    <row r="34" spans="2:6" ht="27.75" customHeight="1" thickBot="1">
      <c r="B34" s="76" t="s">
        <v>152</v>
      </c>
      <c r="C34" s="77"/>
      <c r="D34" s="4" t="s">
        <v>6</v>
      </c>
      <c r="E34" s="4">
        <v>0</v>
      </c>
      <c r="F34" s="4">
        <v>0</v>
      </c>
    </row>
    <row r="35" spans="2:6" ht="15.75" customHeight="1" thickBot="1">
      <c r="B35" s="83" t="s">
        <v>50</v>
      </c>
      <c r="C35" s="84"/>
      <c r="D35" s="4" t="s">
        <v>68</v>
      </c>
      <c r="E35" s="4" t="s">
        <v>68</v>
      </c>
      <c r="F35" s="4" t="s">
        <v>68</v>
      </c>
    </row>
    <row r="36" spans="2:6" ht="39.75" customHeight="1" thickBot="1">
      <c r="B36" s="9" t="s">
        <v>130</v>
      </c>
      <c r="C36" s="4" t="s">
        <v>131</v>
      </c>
      <c r="D36" s="4" t="s">
        <v>6</v>
      </c>
      <c r="E36" s="74" t="s">
        <v>132</v>
      </c>
      <c r="F36" s="75"/>
    </row>
    <row r="37" spans="2:6" ht="13.5" thickBot="1">
      <c r="B37" s="2"/>
      <c r="C37" s="4"/>
      <c r="D37" s="4" t="s">
        <v>68</v>
      </c>
      <c r="E37" s="74"/>
      <c r="F37" s="75"/>
    </row>
    <row r="38" spans="2:6" ht="13.5" thickBot="1">
      <c r="B38" s="2"/>
      <c r="C38" s="4"/>
      <c r="D38" s="9" t="s">
        <v>68</v>
      </c>
      <c r="E38" s="74"/>
      <c r="F38" s="75"/>
    </row>
    <row r="39" spans="2:6" ht="13.5" thickBot="1">
      <c r="B39" s="2"/>
      <c r="C39" s="4"/>
      <c r="D39" s="9" t="s">
        <v>68</v>
      </c>
      <c r="E39" s="74"/>
      <c r="F39" s="75"/>
    </row>
    <row r="40" spans="2:6" ht="14.25" customHeight="1" thickBot="1">
      <c r="B40" s="76" t="s">
        <v>51</v>
      </c>
      <c r="C40" s="77"/>
      <c r="D40" s="4" t="s">
        <v>68</v>
      </c>
      <c r="E40" s="4" t="s">
        <v>68</v>
      </c>
      <c r="F40" s="4" t="s">
        <v>68</v>
      </c>
    </row>
    <row r="41" spans="2:6" ht="27" thickBot="1">
      <c r="B41" s="9" t="s">
        <v>130</v>
      </c>
      <c r="C41" s="4" t="s">
        <v>131</v>
      </c>
      <c r="D41" s="4" t="s">
        <v>6</v>
      </c>
      <c r="E41" s="5"/>
      <c r="F41" s="9" t="s">
        <v>68</v>
      </c>
    </row>
    <row r="42" spans="2:6" ht="13.5" thickBot="1">
      <c r="B42" s="2"/>
      <c r="C42" s="4"/>
      <c r="D42" s="4" t="s">
        <v>68</v>
      </c>
      <c r="E42" s="5"/>
      <c r="F42" s="9" t="s">
        <v>68</v>
      </c>
    </row>
    <row r="43" spans="2:6" ht="13.5" thickBot="1">
      <c r="B43" s="2"/>
      <c r="C43" s="4"/>
      <c r="D43" s="9" t="s">
        <v>68</v>
      </c>
      <c r="E43" s="5"/>
      <c r="F43" s="9" t="s">
        <v>68</v>
      </c>
    </row>
    <row r="44" spans="2:6" ht="13.5" thickBot="1">
      <c r="B44" s="1" t="s">
        <v>133</v>
      </c>
      <c r="C44" s="1"/>
      <c r="D44" s="1"/>
      <c r="E44" s="1"/>
      <c r="F44" s="1"/>
    </row>
    <row r="45" spans="2:6" ht="66" thickBot="1">
      <c r="B45" s="10" t="s">
        <v>57</v>
      </c>
      <c r="C45" s="81" t="s">
        <v>53</v>
      </c>
      <c r="D45" s="82"/>
      <c r="E45" s="7" t="s">
        <v>58</v>
      </c>
      <c r="F45" s="7" t="s">
        <v>59</v>
      </c>
    </row>
    <row r="46" spans="2:6" ht="16.5" customHeight="1" thickBot="1">
      <c r="B46" s="2" t="s">
        <v>86</v>
      </c>
      <c r="C46" s="74" t="s">
        <v>5</v>
      </c>
      <c r="D46" s="75"/>
      <c r="E46" s="3">
        <v>3513</v>
      </c>
      <c r="F46" s="3">
        <v>3312</v>
      </c>
    </row>
    <row r="47" spans="2:6" ht="39.75" thickBot="1">
      <c r="B47" s="2" t="s">
        <v>82</v>
      </c>
      <c r="C47" s="74" t="s">
        <v>5</v>
      </c>
      <c r="D47" s="75"/>
      <c r="E47" s="3">
        <v>3013</v>
      </c>
      <c r="F47" s="3">
        <v>2850</v>
      </c>
    </row>
    <row r="48" spans="2:6" ht="39.75" thickBot="1">
      <c r="B48" s="2" t="s">
        <v>153</v>
      </c>
      <c r="C48" s="74" t="s">
        <v>5</v>
      </c>
      <c r="D48" s="75"/>
      <c r="E48" s="3">
        <v>225</v>
      </c>
      <c r="F48" s="3">
        <v>223</v>
      </c>
    </row>
    <row r="49" spans="2:6" ht="27" thickBot="1">
      <c r="B49" s="2" t="s">
        <v>134</v>
      </c>
      <c r="C49" s="74" t="s">
        <v>5</v>
      </c>
      <c r="D49" s="75"/>
      <c r="E49" s="2">
        <f>E46-E47</f>
        <v>500</v>
      </c>
      <c r="F49" s="2">
        <f>F46-F47</f>
        <v>462</v>
      </c>
    </row>
    <row r="50" spans="2:6" ht="15.75" customHeight="1" thickBot="1">
      <c r="B50" s="2" t="s">
        <v>83</v>
      </c>
      <c r="C50" s="74" t="s">
        <v>5</v>
      </c>
      <c r="D50" s="75"/>
      <c r="E50" s="3">
        <v>-306</v>
      </c>
      <c r="F50" s="3">
        <v>-254</v>
      </c>
    </row>
    <row r="51" spans="2:6" ht="27" thickBot="1">
      <c r="B51" s="2" t="s">
        <v>135</v>
      </c>
      <c r="C51" s="74" t="s">
        <v>5</v>
      </c>
      <c r="D51" s="75"/>
      <c r="E51" s="3">
        <v>31</v>
      </c>
      <c r="F51" s="3">
        <v>15</v>
      </c>
    </row>
    <row r="52" spans="2:6" ht="66" thickBot="1">
      <c r="B52" s="2" t="s">
        <v>136</v>
      </c>
      <c r="C52" s="74" t="s">
        <v>5</v>
      </c>
      <c r="D52" s="75"/>
      <c r="E52" s="3">
        <v>105</v>
      </c>
      <c r="F52" s="3">
        <v>103</v>
      </c>
    </row>
    <row r="53" spans="2:6" ht="17.25" customHeight="1" thickBot="1">
      <c r="B53" s="2" t="s">
        <v>84</v>
      </c>
      <c r="C53" s="74" t="s">
        <v>5</v>
      </c>
      <c r="D53" s="75"/>
      <c r="E53" s="3">
        <f>E49+E50+E51-E52</f>
        <v>120</v>
      </c>
      <c r="F53" s="3">
        <f>F49+F50+F51-F52</f>
        <v>120</v>
      </c>
    </row>
    <row r="54" spans="2:6" ht="15.75" customHeight="1" thickBot="1">
      <c r="B54" s="2" t="s">
        <v>10</v>
      </c>
      <c r="C54" s="74" t="s">
        <v>5</v>
      </c>
      <c r="D54" s="75"/>
      <c r="E54" s="3">
        <v>139</v>
      </c>
      <c r="F54" s="3">
        <v>118</v>
      </c>
    </row>
    <row r="55" spans="2:6" ht="16.5" customHeight="1" thickBot="1">
      <c r="B55" s="2" t="s">
        <v>29</v>
      </c>
      <c r="C55" s="74" t="s">
        <v>5</v>
      </c>
      <c r="D55" s="75"/>
      <c r="E55" s="3"/>
      <c r="F55" s="3">
        <v>0</v>
      </c>
    </row>
    <row r="56" spans="2:6" ht="18" customHeight="1" thickBot="1">
      <c r="B56" s="2" t="s">
        <v>85</v>
      </c>
      <c r="C56" s="74" t="s">
        <v>5</v>
      </c>
      <c r="D56" s="75"/>
      <c r="E56" s="3">
        <v>0</v>
      </c>
      <c r="F56" s="3">
        <v>0</v>
      </c>
    </row>
    <row r="57" spans="2:6" ht="18" customHeight="1" thickBot="1">
      <c r="B57" s="14"/>
      <c r="C57" s="16"/>
      <c r="D57" s="16"/>
      <c r="E57" s="14"/>
      <c r="F57" s="14"/>
    </row>
    <row r="58" spans="2:6" ht="13.5" thickBot="1">
      <c r="B58" s="1" t="s">
        <v>155</v>
      </c>
      <c r="C58" s="17">
        <v>96</v>
      </c>
      <c r="D58" s="1"/>
      <c r="E58" s="1"/>
      <c r="F58" s="1"/>
    </row>
    <row r="59" spans="2:6" ht="13.5" thickBot="1">
      <c r="B59" s="1"/>
      <c r="C59" s="18"/>
      <c r="D59" s="1"/>
      <c r="E59" s="1"/>
      <c r="F59" s="1"/>
    </row>
    <row r="60" spans="2:6" ht="53.25" thickBot="1">
      <c r="B60" s="51" t="s">
        <v>154</v>
      </c>
      <c r="C60" s="70" t="s">
        <v>156</v>
      </c>
      <c r="D60" s="70"/>
      <c r="E60" s="70" t="s">
        <v>157</v>
      </c>
      <c r="F60" s="70"/>
    </row>
    <row r="61" spans="2:6" ht="66" customHeight="1" thickBot="1">
      <c r="B61" s="51"/>
      <c r="C61" s="70" t="s">
        <v>262</v>
      </c>
      <c r="D61" s="70"/>
      <c r="E61" s="102">
        <v>89.1</v>
      </c>
      <c r="F61" s="103"/>
    </row>
    <row r="62" spans="2:6" ht="0" customHeight="1" hidden="1" thickBot="1">
      <c r="B62" s="51"/>
      <c r="C62" s="70"/>
      <c r="D62" s="70"/>
      <c r="E62" s="92"/>
      <c r="F62" s="94"/>
    </row>
    <row r="63" spans="2:6" ht="13.5" thickBot="1">
      <c r="B63" s="51"/>
      <c r="C63" s="70"/>
      <c r="D63" s="70"/>
      <c r="E63" s="92"/>
      <c r="F63" s="94"/>
    </row>
    <row r="64" spans="2:6" ht="13.5" thickBot="1">
      <c r="B64" s="51"/>
      <c r="C64" s="51"/>
      <c r="D64" s="51"/>
      <c r="E64" s="51"/>
      <c r="F64" s="51"/>
    </row>
    <row r="65" spans="2:6" ht="53.25" thickBot="1">
      <c r="B65" s="51" t="s">
        <v>267</v>
      </c>
      <c r="C65" s="96" t="s">
        <v>268</v>
      </c>
      <c r="D65" s="97"/>
      <c r="E65" s="51"/>
      <c r="F65" s="51"/>
    </row>
    <row r="66" spans="2:6" ht="27" thickBot="1">
      <c r="B66" s="51" t="s">
        <v>137</v>
      </c>
      <c r="C66" s="96" t="s">
        <v>269</v>
      </c>
      <c r="D66" s="97"/>
      <c r="E66" s="51"/>
      <c r="F66" s="51"/>
    </row>
    <row r="67" spans="2:6" ht="12.75">
      <c r="B67" s="51"/>
      <c r="C67" s="51"/>
      <c r="D67" s="51"/>
      <c r="E67" s="51"/>
      <c r="F67" s="51"/>
    </row>
    <row r="68" spans="2:6" ht="63" customHeight="1" thickBot="1">
      <c r="B68" s="98" t="s">
        <v>138</v>
      </c>
      <c r="C68" s="98"/>
      <c r="D68" s="98"/>
      <c r="E68" s="98"/>
      <c r="F68" s="98"/>
    </row>
    <row r="69" spans="2:6" ht="45" customHeight="1" thickBot="1">
      <c r="B69" s="99" t="s">
        <v>270</v>
      </c>
      <c r="C69" s="100"/>
      <c r="D69" s="100"/>
      <c r="E69" s="100"/>
      <c r="F69" s="101"/>
    </row>
    <row r="70" spans="2:6" ht="13.5" thickBot="1">
      <c r="B70" s="51" t="s">
        <v>139</v>
      </c>
      <c r="C70" s="51"/>
      <c r="D70" s="51"/>
      <c r="E70" s="51"/>
      <c r="F70" s="51"/>
    </row>
    <row r="71" spans="2:6" ht="22.5" customHeight="1">
      <c r="B71" s="130" t="s">
        <v>271</v>
      </c>
      <c r="C71" s="131"/>
      <c r="D71" s="131"/>
      <c r="E71" s="131"/>
      <c r="F71" s="132"/>
    </row>
    <row r="72" spans="2:6" ht="28.5" customHeight="1">
      <c r="B72" s="134" t="s">
        <v>140</v>
      </c>
      <c r="C72" s="135"/>
      <c r="D72" s="135"/>
      <c r="E72" s="135"/>
      <c r="F72" s="137"/>
    </row>
    <row r="73" spans="2:6" ht="63" customHeight="1">
      <c r="B73" s="136" t="s">
        <v>272</v>
      </c>
      <c r="C73" s="133"/>
      <c r="D73" s="133"/>
      <c r="E73" s="133"/>
      <c r="F73" s="138"/>
    </row>
    <row r="74" spans="2:6" ht="26.25" customHeight="1" thickBot="1">
      <c r="B74" s="95" t="s">
        <v>141</v>
      </c>
      <c r="C74" s="95"/>
      <c r="D74" s="95"/>
      <c r="E74" s="129"/>
      <c r="F74" s="129"/>
    </row>
    <row r="75" spans="2:6" ht="13.5" thickBot="1">
      <c r="B75" s="52" t="s">
        <v>245</v>
      </c>
      <c r="C75" s="69" t="s">
        <v>282</v>
      </c>
      <c r="D75" s="69"/>
      <c r="E75" s="51"/>
      <c r="F75" s="51"/>
    </row>
    <row r="76" spans="2:6" ht="13.5" thickBot="1">
      <c r="B76" s="52" t="s">
        <v>246</v>
      </c>
      <c r="C76" s="69" t="s">
        <v>283</v>
      </c>
      <c r="D76" s="69"/>
      <c r="E76" s="51"/>
      <c r="F76" s="51"/>
    </row>
    <row r="77" spans="2:6" ht="13.5" thickBot="1">
      <c r="B77" s="52" t="s">
        <v>247</v>
      </c>
      <c r="C77" s="70"/>
      <c r="D77" s="70"/>
      <c r="E77" s="51"/>
      <c r="F77" s="51"/>
    </row>
    <row r="78" spans="2:6" ht="32.25" customHeight="1" thickBot="1">
      <c r="B78" s="93" t="s">
        <v>142</v>
      </c>
      <c r="C78" s="93"/>
      <c r="D78" s="93"/>
      <c r="E78" s="95"/>
      <c r="F78" s="95"/>
    </row>
    <row r="79" spans="2:6" ht="21" customHeight="1" thickBot="1">
      <c r="B79" s="92" t="s">
        <v>284</v>
      </c>
      <c r="C79" s="93"/>
      <c r="D79" s="93"/>
      <c r="E79" s="93"/>
      <c r="F79" s="94"/>
    </row>
  </sheetData>
  <sheetProtection/>
  <mergeCells count="66">
    <mergeCell ref="C65:D65"/>
    <mergeCell ref="E61:F61"/>
    <mergeCell ref="E62:F62"/>
    <mergeCell ref="E63:F63"/>
    <mergeCell ref="C61:D61"/>
    <mergeCell ref="C62:D62"/>
    <mergeCell ref="C63:D63"/>
    <mergeCell ref="B79:F79"/>
    <mergeCell ref="B78:F78"/>
    <mergeCell ref="B74:F74"/>
    <mergeCell ref="C66:D66"/>
    <mergeCell ref="B68:F68"/>
    <mergeCell ref="B72:F72"/>
    <mergeCell ref="B73:F73"/>
    <mergeCell ref="B69:F69"/>
    <mergeCell ref="B71:F71"/>
    <mergeCell ref="C75:D75"/>
    <mergeCell ref="C48:D48"/>
    <mergeCell ref="E60:F60"/>
    <mergeCell ref="C51:D51"/>
    <mergeCell ref="C52:D52"/>
    <mergeCell ref="C53:D53"/>
    <mergeCell ref="C54:D54"/>
    <mergeCell ref="B7:D7"/>
    <mergeCell ref="B8:D8"/>
    <mergeCell ref="B9:D9"/>
    <mergeCell ref="C55:D55"/>
    <mergeCell ref="C56:D56"/>
    <mergeCell ref="C60:D60"/>
    <mergeCell ref="C49:D49"/>
    <mergeCell ref="C46:D46"/>
    <mergeCell ref="C50:D50"/>
    <mergeCell ref="C47:D47"/>
    <mergeCell ref="B1:F1"/>
    <mergeCell ref="B2:F2"/>
    <mergeCell ref="B3:F3"/>
    <mergeCell ref="B4:F4"/>
    <mergeCell ref="B5:D5"/>
    <mergeCell ref="B6:D6"/>
    <mergeCell ref="C45:D45"/>
    <mergeCell ref="B25:C25"/>
    <mergeCell ref="B26:C26"/>
    <mergeCell ref="B33:C33"/>
    <mergeCell ref="B35:C35"/>
    <mergeCell ref="B31:C31"/>
    <mergeCell ref="B34:C34"/>
    <mergeCell ref="B32:C32"/>
    <mergeCell ref="B40:C40"/>
    <mergeCell ref="B10:D10"/>
    <mergeCell ref="B21:C21"/>
    <mergeCell ref="B27:C27"/>
    <mergeCell ref="B24:C24"/>
    <mergeCell ref="B19:C19"/>
    <mergeCell ref="B20:C20"/>
    <mergeCell ref="B23:C23"/>
    <mergeCell ref="B22:C22"/>
    <mergeCell ref="C76:D76"/>
    <mergeCell ref="C77:D77"/>
    <mergeCell ref="B11:D11"/>
    <mergeCell ref="E36:F36"/>
    <mergeCell ref="E37:F37"/>
    <mergeCell ref="E39:F39"/>
    <mergeCell ref="E38:F38"/>
    <mergeCell ref="B28:C28"/>
    <mergeCell ref="B29:C29"/>
    <mergeCell ref="B30:C3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77"/>
  <sheetViews>
    <sheetView zoomScalePageLayoutView="0" workbookViewId="0" topLeftCell="A67">
      <selection activeCell="E74" sqref="E74"/>
    </sheetView>
  </sheetViews>
  <sheetFormatPr defaultColWidth="9.125" defaultRowHeight="12.75"/>
  <cols>
    <col min="1" max="1" width="3.50390625" style="19" customWidth="1"/>
    <col min="2" max="2" width="44.50390625" style="19" customWidth="1"/>
    <col min="3" max="3" width="11.875" style="19" customWidth="1"/>
    <col min="4" max="4" width="14.375" style="19" customWidth="1"/>
    <col min="5" max="5" width="15.00390625" style="19" customWidth="1"/>
    <col min="6" max="16384" width="9.125" style="19" customWidth="1"/>
  </cols>
  <sheetData>
    <row r="1" spans="1:5" ht="14.25">
      <c r="A1" s="104" t="s">
        <v>158</v>
      </c>
      <c r="B1" s="104"/>
      <c r="C1" s="104"/>
      <c r="D1" s="104"/>
      <c r="E1" s="104"/>
    </row>
    <row r="2" spans="1:5" ht="30" customHeight="1">
      <c r="A2" s="105" t="s">
        <v>273</v>
      </c>
      <c r="B2" s="105"/>
      <c r="C2" s="105"/>
      <c r="D2" s="105"/>
      <c r="E2" s="105"/>
    </row>
    <row r="3" spans="1:5" ht="14.25">
      <c r="A3" s="20"/>
      <c r="B3" s="20"/>
      <c r="C3" s="20"/>
      <c r="D3" s="20"/>
      <c r="E3" s="20"/>
    </row>
    <row r="4" spans="1:5" ht="27">
      <c r="A4" s="110" t="s">
        <v>159</v>
      </c>
      <c r="B4" s="107"/>
      <c r="C4" s="22" t="s">
        <v>0</v>
      </c>
      <c r="D4" s="36" t="s">
        <v>274</v>
      </c>
      <c r="E4" s="36" t="s">
        <v>275</v>
      </c>
    </row>
    <row r="5" spans="1:5" ht="14.25">
      <c r="A5" s="111">
        <v>1</v>
      </c>
      <c r="B5" s="112"/>
      <c r="C5" s="21">
        <v>2</v>
      </c>
      <c r="D5" s="21">
        <v>3</v>
      </c>
      <c r="E5" s="21">
        <v>4</v>
      </c>
    </row>
    <row r="6" spans="1:5" ht="14.25">
      <c r="A6" s="111" t="s">
        <v>160</v>
      </c>
      <c r="B6" s="112"/>
      <c r="C6" s="23"/>
      <c r="D6" s="23"/>
      <c r="E6" s="23"/>
    </row>
    <row r="7" spans="1:5" ht="14.25">
      <c r="A7" s="113" t="s">
        <v>1</v>
      </c>
      <c r="B7" s="114"/>
      <c r="C7" s="24">
        <v>110</v>
      </c>
      <c r="D7" s="24">
        <v>3680</v>
      </c>
      <c r="E7" s="24">
        <v>2556</v>
      </c>
    </row>
    <row r="8" spans="1:5" ht="14.25">
      <c r="A8" s="113" t="s">
        <v>161</v>
      </c>
      <c r="B8" s="114"/>
      <c r="C8" s="24">
        <v>120</v>
      </c>
      <c r="D8" s="24"/>
      <c r="E8" s="24"/>
    </row>
    <row r="9" spans="1:5" ht="14.25">
      <c r="A9" s="115" t="s">
        <v>162</v>
      </c>
      <c r="B9" s="115"/>
      <c r="C9" s="24">
        <v>130</v>
      </c>
      <c r="D9" s="24"/>
      <c r="E9" s="24"/>
    </row>
    <row r="10" spans="1:5" ht="14.25">
      <c r="A10" s="29"/>
      <c r="B10" s="33" t="s">
        <v>198</v>
      </c>
      <c r="C10" s="24"/>
      <c r="D10" s="24"/>
      <c r="E10" s="24"/>
    </row>
    <row r="11" spans="1:5" ht="14.25">
      <c r="A11" s="29"/>
      <c r="B11" s="30" t="s">
        <v>223</v>
      </c>
      <c r="C11" s="24">
        <v>131</v>
      </c>
      <c r="D11" s="24"/>
      <c r="E11" s="24"/>
    </row>
    <row r="12" spans="1:5" ht="14.25">
      <c r="A12" s="29"/>
      <c r="B12" s="28" t="s">
        <v>163</v>
      </c>
      <c r="C12" s="24">
        <v>132</v>
      </c>
      <c r="D12" s="24"/>
      <c r="E12" s="24"/>
    </row>
    <row r="13" spans="1:5" ht="27.75">
      <c r="A13" s="29"/>
      <c r="B13" s="35" t="s">
        <v>31</v>
      </c>
      <c r="C13" s="24">
        <v>133</v>
      </c>
      <c r="D13" s="24"/>
      <c r="E13" s="24"/>
    </row>
    <row r="14" spans="1:5" ht="14.25">
      <c r="A14" s="115" t="s">
        <v>164</v>
      </c>
      <c r="B14" s="115"/>
      <c r="C14" s="24">
        <v>140</v>
      </c>
      <c r="D14" s="24"/>
      <c r="E14" s="24"/>
    </row>
    <row r="15" spans="1:5" ht="14.25">
      <c r="A15" s="113" t="s">
        <v>165</v>
      </c>
      <c r="B15" s="114"/>
      <c r="C15" s="24">
        <v>150</v>
      </c>
      <c r="D15" s="25"/>
      <c r="E15" s="25"/>
    </row>
    <row r="16" spans="1:5" ht="14.25">
      <c r="A16" s="113" t="s">
        <v>7</v>
      </c>
      <c r="B16" s="114"/>
      <c r="C16" s="24">
        <v>160</v>
      </c>
      <c r="D16" s="24"/>
      <c r="E16" s="24"/>
    </row>
    <row r="17" spans="1:5" ht="14.25">
      <c r="A17" s="113" t="s">
        <v>29</v>
      </c>
      <c r="B17" s="114"/>
      <c r="C17" s="24">
        <v>170</v>
      </c>
      <c r="D17" s="24"/>
      <c r="E17" s="24"/>
    </row>
    <row r="18" spans="1:5" ht="14.25">
      <c r="A18" s="113" t="s">
        <v>166</v>
      </c>
      <c r="B18" s="114"/>
      <c r="C18" s="24">
        <v>180</v>
      </c>
      <c r="D18" s="24"/>
      <c r="E18" s="24"/>
    </row>
    <row r="19" spans="1:5" ht="14.25">
      <c r="A19" s="113" t="s">
        <v>167</v>
      </c>
      <c r="B19" s="114"/>
      <c r="C19" s="24">
        <v>190</v>
      </c>
      <c r="D19" s="62">
        <f>D7</f>
        <v>3680</v>
      </c>
      <c r="E19" s="62">
        <f>E7</f>
        <v>2556</v>
      </c>
    </row>
    <row r="20" spans="1:5" ht="14.25">
      <c r="A20" s="111" t="s">
        <v>168</v>
      </c>
      <c r="B20" s="112"/>
      <c r="C20" s="24"/>
      <c r="D20" s="24"/>
      <c r="E20" s="24"/>
    </row>
    <row r="21" spans="1:5" ht="14.25">
      <c r="A21" s="115" t="s">
        <v>169</v>
      </c>
      <c r="B21" s="115"/>
      <c r="C21" s="24">
        <v>210</v>
      </c>
      <c r="D21" s="24">
        <f>D23</f>
        <v>183</v>
      </c>
      <c r="E21" s="62">
        <f>E23</f>
        <v>187</v>
      </c>
    </row>
    <row r="22" spans="1:5" ht="14.25">
      <c r="A22" s="29" t="s">
        <v>170</v>
      </c>
      <c r="B22" s="33" t="s">
        <v>198</v>
      </c>
      <c r="C22" s="24"/>
      <c r="D22" s="24"/>
      <c r="E22" s="24"/>
    </row>
    <row r="23" spans="1:5" ht="14.25">
      <c r="A23" s="29"/>
      <c r="B23" s="28" t="s">
        <v>171</v>
      </c>
      <c r="C23" s="24">
        <v>211</v>
      </c>
      <c r="D23" s="24">
        <v>183</v>
      </c>
      <c r="E23" s="62">
        <v>187</v>
      </c>
    </row>
    <row r="24" spans="1:5" ht="14.25">
      <c r="A24" s="29"/>
      <c r="B24" s="28" t="s">
        <v>172</v>
      </c>
      <c r="C24" s="24">
        <v>212</v>
      </c>
      <c r="D24" s="24"/>
      <c r="E24" s="24"/>
    </row>
    <row r="25" spans="1:5" ht="14.25">
      <c r="A25" s="29"/>
      <c r="B25" s="28" t="s">
        <v>173</v>
      </c>
      <c r="C25" s="24">
        <v>213</v>
      </c>
      <c r="D25" s="24"/>
      <c r="E25" s="24"/>
    </row>
    <row r="26" spans="1:5" ht="14.25">
      <c r="A26" s="29"/>
      <c r="B26" s="28" t="s">
        <v>8</v>
      </c>
      <c r="C26" s="24">
        <v>214</v>
      </c>
      <c r="D26" s="24"/>
      <c r="E26" s="24"/>
    </row>
    <row r="27" spans="1:5" ht="14.25">
      <c r="A27" s="29"/>
      <c r="B27" s="28" t="s">
        <v>32</v>
      </c>
      <c r="C27" s="24">
        <v>215</v>
      </c>
      <c r="D27" s="24"/>
      <c r="E27" s="24"/>
    </row>
    <row r="28" spans="1:5" ht="14.25">
      <c r="A28" s="29"/>
      <c r="B28" s="31" t="s">
        <v>174</v>
      </c>
      <c r="C28" s="24">
        <v>216</v>
      </c>
      <c r="D28" s="24"/>
      <c r="E28" s="24"/>
    </row>
    <row r="29" spans="1:5" ht="30" customHeight="1">
      <c r="A29" s="116" t="s">
        <v>33</v>
      </c>
      <c r="B29" s="117"/>
      <c r="C29" s="24">
        <v>220</v>
      </c>
      <c r="D29" s="24"/>
      <c r="E29" s="24"/>
    </row>
    <row r="30" spans="1:5" ht="14.25">
      <c r="A30" s="113" t="s">
        <v>175</v>
      </c>
      <c r="B30" s="114"/>
      <c r="C30" s="24">
        <v>230</v>
      </c>
      <c r="D30" s="24">
        <v>3</v>
      </c>
      <c r="E30" s="24">
        <v>2</v>
      </c>
    </row>
    <row r="31" spans="1:5" ht="29.25" customHeight="1">
      <c r="A31" s="108" t="s">
        <v>222</v>
      </c>
      <c r="B31" s="109"/>
      <c r="C31" s="24">
        <v>240</v>
      </c>
      <c r="D31" s="62">
        <v>1</v>
      </c>
      <c r="E31" s="62">
        <v>1</v>
      </c>
    </row>
    <row r="32" spans="1:5" ht="14.25">
      <c r="A32" s="113" t="s">
        <v>9</v>
      </c>
      <c r="B32" s="114"/>
      <c r="C32" s="24">
        <v>250</v>
      </c>
      <c r="D32" s="62">
        <v>246</v>
      </c>
      <c r="E32" s="62">
        <v>237</v>
      </c>
    </row>
    <row r="33" spans="1:5" ht="14.25">
      <c r="A33" s="113" t="s">
        <v>34</v>
      </c>
      <c r="B33" s="114"/>
      <c r="C33" s="24">
        <v>260</v>
      </c>
      <c r="D33" s="62"/>
      <c r="E33" s="62"/>
    </row>
    <row r="34" spans="1:5" ht="14.25">
      <c r="A34" s="113" t="s">
        <v>176</v>
      </c>
      <c r="B34" s="114"/>
      <c r="C34" s="24">
        <v>270</v>
      </c>
      <c r="D34" s="62">
        <v>798</v>
      </c>
      <c r="E34" s="62">
        <v>624</v>
      </c>
    </row>
    <row r="35" spans="1:5" ht="14.25">
      <c r="A35" s="113" t="s">
        <v>177</v>
      </c>
      <c r="B35" s="114"/>
      <c r="C35" s="24">
        <v>280</v>
      </c>
      <c r="D35" s="62"/>
      <c r="E35" s="62"/>
    </row>
    <row r="36" spans="1:5" ht="14.25">
      <c r="A36" s="113" t="s">
        <v>178</v>
      </c>
      <c r="B36" s="114"/>
      <c r="C36" s="24">
        <v>290</v>
      </c>
      <c r="D36" s="62">
        <f>D21+D30+D31+D32+D34</f>
        <v>1231</v>
      </c>
      <c r="E36" s="62">
        <f>E21+E30+E31+E32+E34</f>
        <v>1051</v>
      </c>
    </row>
    <row r="37" spans="1:5" ht="14.25">
      <c r="A37" s="111" t="s">
        <v>179</v>
      </c>
      <c r="B37" s="112"/>
      <c r="C37" s="24">
        <v>300</v>
      </c>
      <c r="D37" s="62">
        <f>D19+D36</f>
        <v>4911</v>
      </c>
      <c r="E37" s="62">
        <f>E19+E36</f>
        <v>3607</v>
      </c>
    </row>
    <row r="38" spans="1:5" ht="14.25">
      <c r="A38" s="111"/>
      <c r="B38" s="112"/>
      <c r="C38" s="23"/>
      <c r="D38" s="23"/>
      <c r="E38" s="23"/>
    </row>
    <row r="39" spans="1:5" ht="27">
      <c r="A39" s="106" t="s">
        <v>221</v>
      </c>
      <c r="B39" s="107"/>
      <c r="C39" s="24" t="s">
        <v>0</v>
      </c>
      <c r="D39" s="36" t="s">
        <v>274</v>
      </c>
      <c r="E39" s="36" t="s">
        <v>275</v>
      </c>
    </row>
    <row r="40" spans="1:5" ht="14.25">
      <c r="A40" s="111">
        <v>1</v>
      </c>
      <c r="B40" s="112"/>
      <c r="C40" s="21">
        <v>2</v>
      </c>
      <c r="D40" s="21">
        <v>3</v>
      </c>
      <c r="E40" s="21">
        <v>4</v>
      </c>
    </row>
    <row r="41" spans="1:5" ht="14.25">
      <c r="A41" s="111" t="s">
        <v>180</v>
      </c>
      <c r="B41" s="112"/>
      <c r="C41" s="23"/>
      <c r="D41" s="23"/>
      <c r="E41" s="23"/>
    </row>
    <row r="42" spans="1:5" ht="14.25">
      <c r="A42" s="113" t="s">
        <v>35</v>
      </c>
      <c r="B42" s="114"/>
      <c r="C42" s="24">
        <v>410</v>
      </c>
      <c r="D42" s="62">
        <v>2725</v>
      </c>
      <c r="E42" s="62">
        <v>2725</v>
      </c>
    </row>
    <row r="43" spans="1:5" ht="14.25">
      <c r="A43" s="113" t="s">
        <v>36</v>
      </c>
      <c r="B43" s="114"/>
      <c r="C43" s="24">
        <v>420</v>
      </c>
      <c r="D43" s="24"/>
      <c r="E43" s="24"/>
    </row>
    <row r="44" spans="1:5" ht="14.25">
      <c r="A44" s="113" t="s">
        <v>37</v>
      </c>
      <c r="B44" s="114"/>
      <c r="C44" s="24">
        <v>430</v>
      </c>
      <c r="D44" s="24"/>
      <c r="E44" s="24"/>
    </row>
    <row r="45" spans="1:5" ht="14.25">
      <c r="A45" s="113" t="s">
        <v>38</v>
      </c>
      <c r="B45" s="114"/>
      <c r="C45" s="24">
        <v>440</v>
      </c>
      <c r="D45" s="24">
        <v>31</v>
      </c>
      <c r="E45" s="24">
        <v>30</v>
      </c>
    </row>
    <row r="46" spans="1:5" ht="14.25">
      <c r="A46" s="113" t="s">
        <v>39</v>
      </c>
      <c r="B46" s="114"/>
      <c r="C46" s="24">
        <v>450</v>
      </c>
      <c r="D46" s="24">
        <v>1715</v>
      </c>
      <c r="E46" s="24">
        <v>438</v>
      </c>
    </row>
    <row r="47" spans="1:5" ht="14.25">
      <c r="A47" s="113" t="s">
        <v>10</v>
      </c>
      <c r="B47" s="114"/>
      <c r="C47" s="24">
        <v>460</v>
      </c>
      <c r="D47" s="62">
        <v>139</v>
      </c>
      <c r="E47" s="62">
        <v>118</v>
      </c>
    </row>
    <row r="48" spans="1:5" ht="14.25">
      <c r="A48" s="113" t="s">
        <v>181</v>
      </c>
      <c r="B48" s="114"/>
      <c r="C48" s="24">
        <v>470</v>
      </c>
      <c r="D48" s="62"/>
      <c r="E48" s="62"/>
    </row>
    <row r="49" spans="1:5" ht="14.25">
      <c r="A49" s="113" t="s">
        <v>3</v>
      </c>
      <c r="B49" s="114"/>
      <c r="C49" s="24">
        <v>480</v>
      </c>
      <c r="D49" s="62"/>
      <c r="E49" s="62"/>
    </row>
    <row r="50" spans="1:5" ht="14.25">
      <c r="A50" s="113" t="s">
        <v>182</v>
      </c>
      <c r="B50" s="114"/>
      <c r="C50" s="24">
        <v>490</v>
      </c>
      <c r="D50" s="62">
        <f>D42+D45+D46+D47</f>
        <v>4610</v>
      </c>
      <c r="E50" s="62">
        <f>E42+E45+E46+E47</f>
        <v>3311</v>
      </c>
    </row>
    <row r="51" spans="1:5" ht="14.25">
      <c r="A51" s="111" t="s">
        <v>183</v>
      </c>
      <c r="B51" s="112"/>
      <c r="C51" s="24"/>
      <c r="D51" s="24"/>
      <c r="E51" s="24"/>
    </row>
    <row r="52" spans="1:5" ht="14.25">
      <c r="A52" s="113" t="s">
        <v>184</v>
      </c>
      <c r="B52" s="114"/>
      <c r="C52" s="24">
        <v>510</v>
      </c>
      <c r="D52" s="24"/>
      <c r="E52" s="24"/>
    </row>
    <row r="53" spans="1:5" ht="28.5" customHeight="1">
      <c r="A53" s="116" t="s">
        <v>11</v>
      </c>
      <c r="B53" s="117"/>
      <c r="C53" s="24">
        <v>520</v>
      </c>
      <c r="D53" s="24"/>
      <c r="E53" s="24"/>
    </row>
    <row r="54" spans="1:5" ht="14.25">
      <c r="A54" s="113" t="s">
        <v>40</v>
      </c>
      <c r="B54" s="114"/>
      <c r="C54" s="24">
        <v>530</v>
      </c>
      <c r="D54" s="24"/>
      <c r="E54" s="24"/>
    </row>
    <row r="55" spans="1:5" ht="14.25">
      <c r="A55" s="113" t="s">
        <v>2</v>
      </c>
      <c r="B55" s="114"/>
      <c r="C55" s="24">
        <v>540</v>
      </c>
      <c r="D55" s="24"/>
      <c r="E55" s="24"/>
    </row>
    <row r="56" spans="1:5" ht="14.25">
      <c r="A56" s="113" t="s">
        <v>41</v>
      </c>
      <c r="B56" s="114"/>
      <c r="C56" s="24">
        <v>550</v>
      </c>
      <c r="D56" s="24"/>
      <c r="E56" s="24"/>
    </row>
    <row r="57" spans="1:5" ht="14.25">
      <c r="A57" s="113" t="s">
        <v>185</v>
      </c>
      <c r="B57" s="114"/>
      <c r="C57" s="24">
        <v>560</v>
      </c>
      <c r="D57" s="24"/>
      <c r="E57" s="24"/>
    </row>
    <row r="58" spans="1:5" ht="14.25">
      <c r="A58" s="113" t="s">
        <v>186</v>
      </c>
      <c r="B58" s="114"/>
      <c r="C58" s="24">
        <v>590</v>
      </c>
      <c r="D58" s="24"/>
      <c r="E58" s="24"/>
    </row>
    <row r="59" spans="1:5" ht="14.25">
      <c r="A59" s="111" t="s">
        <v>187</v>
      </c>
      <c r="B59" s="112"/>
      <c r="C59" s="24"/>
      <c r="D59" s="24"/>
      <c r="E59" s="24"/>
    </row>
    <row r="60" spans="1:5" ht="14.25">
      <c r="A60" s="113" t="s">
        <v>188</v>
      </c>
      <c r="B60" s="114"/>
      <c r="C60" s="24">
        <v>610</v>
      </c>
      <c r="D60" s="24"/>
      <c r="E60" s="24"/>
    </row>
    <row r="61" spans="1:5" ht="14.25">
      <c r="A61" s="113" t="s">
        <v>30</v>
      </c>
      <c r="B61" s="114"/>
      <c r="C61" s="24">
        <v>620</v>
      </c>
      <c r="D61" s="24"/>
      <c r="E61" s="24"/>
    </row>
    <row r="62" spans="1:5" ht="14.25">
      <c r="A62" s="115" t="s">
        <v>12</v>
      </c>
      <c r="B62" s="115"/>
      <c r="C62" s="24">
        <v>630</v>
      </c>
      <c r="D62" s="62">
        <f>D64+D65+D66+D67+D68+D71</f>
        <v>285</v>
      </c>
      <c r="E62" s="62">
        <f>E64+E65+E66+E67+E68+E71</f>
        <v>277</v>
      </c>
    </row>
    <row r="63" spans="1:5" ht="14.25">
      <c r="A63" s="20" t="s">
        <v>170</v>
      </c>
      <c r="B63" s="32" t="s">
        <v>198</v>
      </c>
      <c r="C63" s="24"/>
      <c r="D63" s="24"/>
      <c r="E63" s="24"/>
    </row>
    <row r="64" spans="1:5" ht="14.25">
      <c r="A64" s="20"/>
      <c r="B64" s="26" t="s">
        <v>189</v>
      </c>
      <c r="C64" s="24">
        <v>631</v>
      </c>
      <c r="D64" s="24">
        <v>17</v>
      </c>
      <c r="E64" s="24">
        <v>7</v>
      </c>
    </row>
    <row r="65" spans="1:5" ht="14.25">
      <c r="A65" s="20"/>
      <c r="B65" s="26" t="s">
        <v>190</v>
      </c>
      <c r="C65" s="24">
        <v>632</v>
      </c>
      <c r="D65" s="24">
        <v>4</v>
      </c>
      <c r="E65" s="24">
        <v>4</v>
      </c>
    </row>
    <row r="66" spans="1:5" ht="14.25">
      <c r="A66" s="20"/>
      <c r="B66" s="26" t="s">
        <v>23</v>
      </c>
      <c r="C66" s="24">
        <v>633</v>
      </c>
      <c r="D66" s="24">
        <v>140</v>
      </c>
      <c r="E66" s="24">
        <v>148</v>
      </c>
    </row>
    <row r="67" spans="1:5" ht="14.25">
      <c r="A67" s="20"/>
      <c r="B67" s="26" t="s">
        <v>191</v>
      </c>
      <c r="C67" s="24">
        <v>634</v>
      </c>
      <c r="D67" s="24">
        <v>30</v>
      </c>
      <c r="E67" s="24">
        <v>29</v>
      </c>
    </row>
    <row r="68" spans="1:5" ht="14.25">
      <c r="A68" s="20"/>
      <c r="B68" s="26" t="s">
        <v>24</v>
      </c>
      <c r="C68" s="24">
        <v>635</v>
      </c>
      <c r="D68" s="24">
        <v>83</v>
      </c>
      <c r="E68" s="24">
        <v>80</v>
      </c>
    </row>
    <row r="69" spans="1:5" ht="14.25">
      <c r="A69" s="20"/>
      <c r="B69" s="26" t="s">
        <v>192</v>
      </c>
      <c r="C69" s="24">
        <v>636</v>
      </c>
      <c r="D69" s="24"/>
      <c r="E69" s="24"/>
    </row>
    <row r="70" spans="1:5" ht="27.75">
      <c r="A70" s="20"/>
      <c r="B70" s="34" t="s">
        <v>25</v>
      </c>
      <c r="C70" s="24">
        <v>637</v>
      </c>
      <c r="D70" s="24"/>
      <c r="E70" s="24"/>
    </row>
    <row r="71" spans="1:5" ht="14.25">
      <c r="A71" s="20"/>
      <c r="B71" s="27" t="s">
        <v>26</v>
      </c>
      <c r="C71" s="24">
        <v>638</v>
      </c>
      <c r="D71" s="62">
        <v>11</v>
      </c>
      <c r="E71" s="62">
        <v>9</v>
      </c>
    </row>
    <row r="72" spans="1:5" ht="14.25">
      <c r="A72" s="115" t="s">
        <v>42</v>
      </c>
      <c r="B72" s="115"/>
      <c r="C72" s="24">
        <v>640</v>
      </c>
      <c r="D72" s="24"/>
      <c r="E72" s="24"/>
    </row>
    <row r="73" spans="1:5" ht="14.25">
      <c r="A73" s="113" t="s">
        <v>2</v>
      </c>
      <c r="B73" s="114"/>
      <c r="C73" s="24">
        <v>650</v>
      </c>
      <c r="D73" s="24">
        <v>16</v>
      </c>
      <c r="E73" s="24">
        <v>19</v>
      </c>
    </row>
    <row r="74" spans="1:5" ht="14.25">
      <c r="A74" s="113" t="s">
        <v>41</v>
      </c>
      <c r="B74" s="114"/>
      <c r="C74" s="24">
        <v>660</v>
      </c>
      <c r="D74" s="24"/>
      <c r="E74" s="24"/>
    </row>
    <row r="75" spans="1:5" ht="14.25">
      <c r="A75" s="113" t="s">
        <v>193</v>
      </c>
      <c r="B75" s="114"/>
      <c r="C75" s="24">
        <v>670</v>
      </c>
      <c r="D75" s="24"/>
      <c r="E75" s="24"/>
    </row>
    <row r="76" spans="1:5" ht="14.25">
      <c r="A76" s="113" t="s">
        <v>194</v>
      </c>
      <c r="B76" s="114"/>
      <c r="C76" s="24">
        <v>690</v>
      </c>
      <c r="D76" s="62">
        <f>D62+D73</f>
        <v>301</v>
      </c>
      <c r="E76" s="62">
        <f>E62+E73</f>
        <v>296</v>
      </c>
    </row>
    <row r="77" spans="1:5" ht="14.25">
      <c r="A77" s="111" t="s">
        <v>179</v>
      </c>
      <c r="B77" s="112"/>
      <c r="C77" s="24">
        <v>700</v>
      </c>
      <c r="D77" s="62">
        <f>D50+D76</f>
        <v>4911</v>
      </c>
      <c r="E77" s="62">
        <f>E50+E76</f>
        <v>3607</v>
      </c>
    </row>
  </sheetData>
  <sheetProtection/>
  <mergeCells count="56">
    <mergeCell ref="A76:B76"/>
    <mergeCell ref="A77:B77"/>
    <mergeCell ref="A72:B72"/>
    <mergeCell ref="A73:B73"/>
    <mergeCell ref="A74:B74"/>
    <mergeCell ref="A75:B75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8:B38"/>
    <mergeCell ref="A40:B40"/>
    <mergeCell ref="A41:B41"/>
    <mergeCell ref="A42:B42"/>
    <mergeCell ref="A34:B34"/>
    <mergeCell ref="A35:B35"/>
    <mergeCell ref="A36:B36"/>
    <mergeCell ref="A37:B37"/>
    <mergeCell ref="A29:B29"/>
    <mergeCell ref="A30:B30"/>
    <mergeCell ref="A32:B32"/>
    <mergeCell ref="A33:B33"/>
    <mergeCell ref="A18:B18"/>
    <mergeCell ref="A19:B19"/>
    <mergeCell ref="A20:B20"/>
    <mergeCell ref="A21:B21"/>
    <mergeCell ref="A14:B14"/>
    <mergeCell ref="A15:B15"/>
    <mergeCell ref="A16:B16"/>
    <mergeCell ref="A17:B17"/>
    <mergeCell ref="A1:E1"/>
    <mergeCell ref="A2:E2"/>
    <mergeCell ref="A39:B39"/>
    <mergeCell ref="A31:B31"/>
    <mergeCell ref="A4:B4"/>
    <mergeCell ref="A5:B5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46"/>
  <sheetViews>
    <sheetView zoomScalePageLayoutView="0" workbookViewId="0" topLeftCell="A37">
      <selection activeCell="A3" sqref="A3"/>
    </sheetView>
  </sheetViews>
  <sheetFormatPr defaultColWidth="9.125" defaultRowHeight="12.75"/>
  <cols>
    <col min="1" max="1" width="4.375" style="19" customWidth="1"/>
    <col min="2" max="2" width="44.50390625" style="19" customWidth="1"/>
    <col min="3" max="3" width="12.50390625" style="19" customWidth="1"/>
    <col min="4" max="4" width="13.375" style="19" customWidth="1"/>
    <col min="5" max="5" width="14.50390625" style="19" customWidth="1"/>
    <col min="6" max="16384" width="9.125" style="19" customWidth="1"/>
  </cols>
  <sheetData>
    <row r="1" spans="1:5" ht="30.75" customHeight="1">
      <c r="A1" s="121" t="s">
        <v>195</v>
      </c>
      <c r="B1" s="121"/>
      <c r="C1" s="121"/>
      <c r="D1" s="121"/>
      <c r="E1" s="121"/>
    </row>
    <row r="2" spans="1:5" ht="26.25" customHeight="1">
      <c r="A2" s="121" t="s">
        <v>277</v>
      </c>
      <c r="B2" s="121"/>
      <c r="C2" s="121"/>
      <c r="D2" s="121"/>
      <c r="E2" s="121"/>
    </row>
    <row r="3" spans="1:5" ht="14.25">
      <c r="A3" s="37"/>
      <c r="B3" s="37"/>
      <c r="C3" s="37"/>
      <c r="D3" s="37"/>
      <c r="E3" s="37"/>
    </row>
    <row r="4" spans="1:5" ht="14.25">
      <c r="A4" s="122" t="s">
        <v>66</v>
      </c>
      <c r="B4" s="123"/>
      <c r="C4" s="38" t="s">
        <v>0</v>
      </c>
      <c r="D4" s="38" t="s">
        <v>276</v>
      </c>
      <c r="E4" s="38" t="s">
        <v>196</v>
      </c>
    </row>
    <row r="5" spans="1:5" ht="14.25">
      <c r="A5" s="122">
        <v>1</v>
      </c>
      <c r="B5" s="123"/>
      <c r="C5" s="38">
        <v>2</v>
      </c>
      <c r="D5" s="38">
        <v>3</v>
      </c>
      <c r="E5" s="38">
        <v>4</v>
      </c>
    </row>
    <row r="6" spans="1:5" ht="14.25">
      <c r="A6" s="118" t="s">
        <v>86</v>
      </c>
      <c r="B6" s="119"/>
      <c r="C6" s="38">
        <v>10</v>
      </c>
      <c r="D6" s="38">
        <v>3513</v>
      </c>
      <c r="E6" s="38">
        <v>3312</v>
      </c>
    </row>
    <row r="7" spans="1:5" ht="27.75" customHeight="1">
      <c r="A7" s="120" t="s">
        <v>224</v>
      </c>
      <c r="B7" s="119"/>
      <c r="C7" s="38">
        <v>20</v>
      </c>
      <c r="D7" s="38">
        <v>2423</v>
      </c>
      <c r="E7" s="38">
        <v>2351</v>
      </c>
    </row>
    <row r="8" spans="1:5" ht="14.25">
      <c r="A8" s="118" t="s">
        <v>197</v>
      </c>
      <c r="B8" s="119"/>
      <c r="C8" s="38">
        <v>30</v>
      </c>
      <c r="D8" s="38">
        <f>D6-D7</f>
        <v>1090</v>
      </c>
      <c r="E8" s="38">
        <f>E6-E7</f>
        <v>961</v>
      </c>
    </row>
    <row r="9" spans="1:5" ht="14.25">
      <c r="A9" s="118" t="s">
        <v>13</v>
      </c>
      <c r="B9" s="119"/>
      <c r="C9" s="38">
        <v>40</v>
      </c>
      <c r="D9" s="38">
        <v>590</v>
      </c>
      <c r="E9" s="38">
        <v>499</v>
      </c>
    </row>
    <row r="10" spans="1:5" ht="14.25">
      <c r="A10" s="118" t="s">
        <v>43</v>
      </c>
      <c r="B10" s="119"/>
      <c r="C10" s="38">
        <v>50</v>
      </c>
      <c r="D10" s="38"/>
      <c r="E10" s="38"/>
    </row>
    <row r="11" spans="1:5" ht="27.75" customHeight="1">
      <c r="A11" s="120" t="s">
        <v>225</v>
      </c>
      <c r="B11" s="119"/>
      <c r="C11" s="38">
        <v>60</v>
      </c>
      <c r="D11" s="38">
        <f>D8-D9</f>
        <v>500</v>
      </c>
      <c r="E11" s="38">
        <f>E8-E9</f>
        <v>462</v>
      </c>
    </row>
    <row r="12" spans="1:5" ht="14.25">
      <c r="A12" s="118" t="s">
        <v>14</v>
      </c>
      <c r="B12" s="119"/>
      <c r="C12" s="38">
        <v>70</v>
      </c>
      <c r="D12" s="38">
        <v>115</v>
      </c>
      <c r="E12" s="38">
        <v>152</v>
      </c>
    </row>
    <row r="13" spans="1:5" ht="14.25">
      <c r="A13" s="118" t="s">
        <v>15</v>
      </c>
      <c r="B13" s="119"/>
      <c r="C13" s="38">
        <v>80</v>
      </c>
      <c r="D13" s="38">
        <v>421</v>
      </c>
      <c r="E13" s="38">
        <v>406</v>
      </c>
    </row>
    <row r="14" spans="1:5" ht="14.25">
      <c r="A14" s="118" t="s">
        <v>87</v>
      </c>
      <c r="B14" s="119"/>
      <c r="C14" s="38">
        <v>90</v>
      </c>
      <c r="D14" s="38">
        <f>D11+D12-D13</f>
        <v>194</v>
      </c>
      <c r="E14" s="38">
        <f>E11+E12-E13</f>
        <v>208</v>
      </c>
    </row>
    <row r="15" spans="1:5" ht="14.25">
      <c r="A15" s="118" t="s">
        <v>16</v>
      </c>
      <c r="B15" s="119"/>
      <c r="C15" s="38">
        <v>100</v>
      </c>
      <c r="D15" s="38"/>
      <c r="E15" s="38">
        <v>1</v>
      </c>
    </row>
    <row r="16" spans="1:5" ht="14.25">
      <c r="A16" s="41"/>
      <c r="B16" s="39" t="s">
        <v>198</v>
      </c>
      <c r="C16" s="38"/>
      <c r="D16" s="38"/>
      <c r="E16" s="38"/>
    </row>
    <row r="17" spans="1:5" ht="27">
      <c r="A17" s="42"/>
      <c r="B17" s="40" t="s">
        <v>229</v>
      </c>
      <c r="C17" s="38">
        <v>101</v>
      </c>
      <c r="D17" s="38"/>
      <c r="E17" s="38">
        <v>1</v>
      </c>
    </row>
    <row r="18" spans="1:5" ht="27">
      <c r="A18" s="42"/>
      <c r="B18" s="40" t="s">
        <v>230</v>
      </c>
      <c r="C18" s="38">
        <v>102</v>
      </c>
      <c r="D18" s="38"/>
      <c r="E18" s="38"/>
    </row>
    <row r="19" spans="1:5" ht="14.25">
      <c r="A19" s="42"/>
      <c r="B19" s="39" t="s">
        <v>27</v>
      </c>
      <c r="C19" s="38">
        <v>103</v>
      </c>
      <c r="D19" s="38"/>
      <c r="E19" s="38"/>
    </row>
    <row r="20" spans="1:5" ht="14.25">
      <c r="A20" s="43"/>
      <c r="B20" s="39" t="s">
        <v>28</v>
      </c>
      <c r="C20" s="38">
        <v>104</v>
      </c>
      <c r="D20" s="38"/>
      <c r="E20" s="38"/>
    </row>
    <row r="21" spans="1:5" ht="14.25">
      <c r="A21" s="118" t="s">
        <v>17</v>
      </c>
      <c r="B21" s="119"/>
      <c r="C21" s="38">
        <v>110</v>
      </c>
      <c r="D21" s="38"/>
      <c r="E21" s="38"/>
    </row>
    <row r="22" spans="1:5" ht="14.25">
      <c r="A22" s="41"/>
      <c r="B22" s="39" t="s">
        <v>198</v>
      </c>
      <c r="C22" s="38"/>
      <c r="D22" s="38"/>
      <c r="E22" s="38"/>
    </row>
    <row r="23" spans="1:5" ht="27">
      <c r="A23" s="42"/>
      <c r="B23" s="40" t="s">
        <v>231</v>
      </c>
      <c r="C23" s="38">
        <v>111</v>
      </c>
      <c r="D23" s="38"/>
      <c r="E23" s="38"/>
    </row>
    <row r="24" spans="1:5" ht="14.25">
      <c r="A24" s="43"/>
      <c r="B24" s="39" t="s">
        <v>88</v>
      </c>
      <c r="C24" s="38">
        <v>112</v>
      </c>
      <c r="D24" s="38"/>
      <c r="E24" s="38"/>
    </row>
    <row r="25" spans="1:5" ht="14.25">
      <c r="A25" s="118" t="s">
        <v>18</v>
      </c>
      <c r="B25" s="119"/>
      <c r="C25" s="38">
        <v>120</v>
      </c>
      <c r="D25" s="38">
        <v>31</v>
      </c>
      <c r="E25" s="38">
        <v>14</v>
      </c>
    </row>
    <row r="26" spans="1:5" ht="14.25">
      <c r="A26" s="41"/>
      <c r="B26" s="39" t="s">
        <v>198</v>
      </c>
      <c r="C26" s="38"/>
      <c r="D26" s="38"/>
      <c r="E26" s="38"/>
    </row>
    <row r="27" spans="1:5" ht="27">
      <c r="A27" s="42"/>
      <c r="B27" s="40" t="s">
        <v>232</v>
      </c>
      <c r="C27" s="38">
        <v>121</v>
      </c>
      <c r="D27" s="38"/>
      <c r="E27" s="38"/>
    </row>
    <row r="28" spans="1:5" ht="14.25">
      <c r="A28" s="43"/>
      <c r="B28" s="39" t="s">
        <v>44</v>
      </c>
      <c r="C28" s="38">
        <v>122</v>
      </c>
      <c r="D28" s="38">
        <v>31</v>
      </c>
      <c r="E28" s="38">
        <v>14</v>
      </c>
    </row>
    <row r="29" spans="1:5" ht="14.25">
      <c r="A29" s="118" t="s">
        <v>19</v>
      </c>
      <c r="B29" s="119"/>
      <c r="C29" s="38">
        <v>130</v>
      </c>
      <c r="D29" s="38"/>
      <c r="E29" s="38"/>
    </row>
    <row r="30" spans="1:5" ht="14.25">
      <c r="A30" s="41"/>
      <c r="B30" s="39" t="s">
        <v>198</v>
      </c>
      <c r="C30" s="38"/>
      <c r="D30" s="38"/>
      <c r="E30" s="38"/>
    </row>
    <row r="31" spans="1:5" ht="14.25">
      <c r="A31" s="42"/>
      <c r="B31" s="39" t="s">
        <v>199</v>
      </c>
      <c r="C31" s="38">
        <v>131</v>
      </c>
      <c r="D31" s="38"/>
      <c r="E31" s="38"/>
    </row>
    <row r="32" spans="1:5" ht="27">
      <c r="A32" s="42"/>
      <c r="B32" s="40" t="s">
        <v>232</v>
      </c>
      <c r="C32" s="38">
        <v>132</v>
      </c>
      <c r="D32" s="38"/>
      <c r="E32" s="38"/>
    </row>
    <row r="33" spans="1:5" ht="14.25">
      <c r="A33" s="43"/>
      <c r="B33" s="39" t="s">
        <v>89</v>
      </c>
      <c r="C33" s="38">
        <v>133</v>
      </c>
      <c r="D33" s="38"/>
      <c r="E33" s="38"/>
    </row>
    <row r="34" spans="1:5" ht="28.5" customHeight="1">
      <c r="A34" s="120" t="s">
        <v>226</v>
      </c>
      <c r="B34" s="119"/>
      <c r="C34" s="38">
        <v>140</v>
      </c>
      <c r="D34" s="38">
        <f>D15+D25</f>
        <v>31</v>
      </c>
      <c r="E34" s="38">
        <f>E15+E25</f>
        <v>15</v>
      </c>
    </row>
    <row r="35" spans="1:5" ht="14.25">
      <c r="A35" s="118" t="s">
        <v>20</v>
      </c>
      <c r="B35" s="119"/>
      <c r="C35" s="38">
        <v>150</v>
      </c>
      <c r="D35" s="38">
        <f>D14+D34</f>
        <v>225</v>
      </c>
      <c r="E35" s="38">
        <f>E14+E34</f>
        <v>223</v>
      </c>
    </row>
    <row r="36" spans="1:5" ht="14.25">
      <c r="A36" s="118" t="s">
        <v>4</v>
      </c>
      <c r="B36" s="119"/>
      <c r="C36" s="38">
        <v>160</v>
      </c>
      <c r="D36" s="38">
        <v>105</v>
      </c>
      <c r="E36" s="38">
        <v>103</v>
      </c>
    </row>
    <row r="37" spans="1:5" ht="14.25">
      <c r="A37" s="118" t="s">
        <v>21</v>
      </c>
      <c r="B37" s="119"/>
      <c r="C37" s="38">
        <v>170</v>
      </c>
      <c r="D37" s="38"/>
      <c r="E37" s="38"/>
    </row>
    <row r="38" spans="1:5" ht="14.25">
      <c r="A38" s="118" t="s">
        <v>45</v>
      </c>
      <c r="B38" s="119"/>
      <c r="C38" s="38">
        <v>180</v>
      </c>
      <c r="D38" s="38"/>
      <c r="E38" s="38"/>
    </row>
    <row r="39" spans="1:5" ht="14.25">
      <c r="A39" s="118" t="s">
        <v>46</v>
      </c>
      <c r="B39" s="119"/>
      <c r="C39" s="38">
        <v>190</v>
      </c>
      <c r="D39" s="38"/>
      <c r="E39" s="38"/>
    </row>
    <row r="40" spans="1:5" ht="14.25">
      <c r="A40" s="118" t="s">
        <v>47</v>
      </c>
      <c r="B40" s="119"/>
      <c r="C40" s="38">
        <v>200</v>
      </c>
      <c r="D40" s="38"/>
      <c r="E40" s="38"/>
    </row>
    <row r="41" spans="1:5" ht="14.25">
      <c r="A41" s="118" t="s">
        <v>84</v>
      </c>
      <c r="B41" s="119"/>
      <c r="C41" s="38">
        <v>210</v>
      </c>
      <c r="D41" s="38">
        <f>D35-D36</f>
        <v>120</v>
      </c>
      <c r="E41" s="38">
        <f>E35-E36</f>
        <v>120</v>
      </c>
    </row>
    <row r="42" spans="1:5" ht="26.25" customHeight="1">
      <c r="A42" s="120" t="s">
        <v>227</v>
      </c>
      <c r="B42" s="119"/>
      <c r="C42" s="38">
        <v>220</v>
      </c>
      <c r="D42" s="38"/>
      <c r="E42" s="38"/>
    </row>
    <row r="43" spans="1:5" ht="26.25" customHeight="1">
      <c r="A43" s="120" t="s">
        <v>228</v>
      </c>
      <c r="B43" s="119"/>
      <c r="C43" s="38">
        <v>230</v>
      </c>
      <c r="D43" s="38"/>
      <c r="E43" s="38"/>
    </row>
    <row r="44" spans="1:5" ht="14.25">
      <c r="A44" s="118" t="s">
        <v>22</v>
      </c>
      <c r="B44" s="119"/>
      <c r="C44" s="38">
        <v>240</v>
      </c>
      <c r="D44" s="38">
        <f>D41</f>
        <v>120</v>
      </c>
      <c r="E44" s="38">
        <f>E41</f>
        <v>120</v>
      </c>
    </row>
    <row r="45" spans="1:5" ht="14.25">
      <c r="A45" s="118" t="s">
        <v>48</v>
      </c>
      <c r="B45" s="119"/>
      <c r="C45" s="38">
        <v>250</v>
      </c>
      <c r="D45" s="38">
        <v>3.59</v>
      </c>
      <c r="E45" s="38">
        <v>0.31</v>
      </c>
    </row>
    <row r="46" spans="1:5" ht="14.25">
      <c r="A46" s="118" t="s">
        <v>49</v>
      </c>
      <c r="B46" s="119"/>
      <c r="C46" s="38">
        <v>260</v>
      </c>
      <c r="D46" s="38"/>
      <c r="E46" s="38"/>
    </row>
  </sheetData>
  <sheetProtection/>
  <mergeCells count="30">
    <mergeCell ref="A9:B9"/>
    <mergeCell ref="A10:B10"/>
    <mergeCell ref="A1:E1"/>
    <mergeCell ref="A2:E2"/>
    <mergeCell ref="A4:B4"/>
    <mergeCell ref="A5:B5"/>
    <mergeCell ref="A6:B6"/>
    <mergeCell ref="A8:B8"/>
    <mergeCell ref="A25:B25"/>
    <mergeCell ref="A29:B29"/>
    <mergeCell ref="A15:B15"/>
    <mergeCell ref="A21:B21"/>
    <mergeCell ref="A13:B13"/>
    <mergeCell ref="A14:B14"/>
    <mergeCell ref="A46:B46"/>
    <mergeCell ref="A7:B7"/>
    <mergeCell ref="A42:B42"/>
    <mergeCell ref="A43:B43"/>
    <mergeCell ref="A44:B44"/>
    <mergeCell ref="A45:B45"/>
    <mergeCell ref="A38:B38"/>
    <mergeCell ref="A39:B39"/>
    <mergeCell ref="A11:B11"/>
    <mergeCell ref="A12:B12"/>
    <mergeCell ref="A40:B40"/>
    <mergeCell ref="A41:B41"/>
    <mergeCell ref="A36:B36"/>
    <mergeCell ref="A37:B37"/>
    <mergeCell ref="A34:B34"/>
    <mergeCell ref="A35:B3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63"/>
  <sheetViews>
    <sheetView zoomScalePageLayoutView="0" workbookViewId="0" topLeftCell="A57">
      <selection activeCell="H64" sqref="H64"/>
    </sheetView>
  </sheetViews>
  <sheetFormatPr defaultColWidth="9.125" defaultRowHeight="12.75"/>
  <cols>
    <col min="1" max="1" width="3.875" style="19" customWidth="1"/>
    <col min="2" max="2" width="33.125" style="19" customWidth="1"/>
    <col min="3" max="3" width="6.50390625" style="19" customWidth="1"/>
    <col min="4" max="4" width="9.50390625" style="19" customWidth="1"/>
    <col min="5" max="5" width="9.00390625" style="19" customWidth="1"/>
    <col min="6" max="6" width="9.125" style="19" customWidth="1"/>
    <col min="7" max="7" width="9.50390625" style="19" customWidth="1"/>
    <col min="8" max="8" width="8.50390625" style="19" customWidth="1"/>
    <col min="9" max="9" width="11.50390625" style="19" customWidth="1"/>
    <col min="10" max="10" width="8.625" style="19" customWidth="1"/>
    <col min="11" max="16384" width="9.125" style="19" customWidth="1"/>
  </cols>
  <sheetData>
    <row r="1" spans="1:11" ht="27" customHeight="1">
      <c r="A1" s="121" t="s">
        <v>200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6.25" customHeight="1">
      <c r="A2" s="121" t="s">
        <v>277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4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65.25" customHeight="1">
      <c r="A4" s="122" t="s">
        <v>66</v>
      </c>
      <c r="B4" s="123"/>
      <c r="C4" s="44" t="s">
        <v>233</v>
      </c>
      <c r="D4" s="44" t="s">
        <v>234</v>
      </c>
      <c r="E4" s="44" t="s">
        <v>90</v>
      </c>
      <c r="F4" s="44" t="s">
        <v>91</v>
      </c>
      <c r="G4" s="44" t="s">
        <v>235</v>
      </c>
      <c r="H4" s="44" t="s">
        <v>201</v>
      </c>
      <c r="I4" s="44" t="s">
        <v>202</v>
      </c>
      <c r="J4" s="44" t="s">
        <v>236</v>
      </c>
      <c r="K4" s="38" t="s">
        <v>92</v>
      </c>
    </row>
    <row r="5" spans="1:11" ht="14.25">
      <c r="A5" s="122">
        <v>1</v>
      </c>
      <c r="B5" s="123"/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</row>
    <row r="6" spans="1:11" ht="14.25">
      <c r="A6" s="118" t="s">
        <v>206</v>
      </c>
      <c r="B6" s="119"/>
      <c r="C6" s="38">
        <v>10</v>
      </c>
      <c r="D6" s="38">
        <v>2725</v>
      </c>
      <c r="E6" s="38"/>
      <c r="F6" s="38"/>
      <c r="G6" s="38">
        <v>29</v>
      </c>
      <c r="H6" s="38">
        <v>438</v>
      </c>
      <c r="I6" s="38">
        <v>87</v>
      </c>
      <c r="J6" s="38"/>
      <c r="K6" s="38">
        <f>SUM(D6:J6)</f>
        <v>3279</v>
      </c>
    </row>
    <row r="7" spans="1:11" ht="26.25" customHeight="1">
      <c r="A7" s="124" t="s">
        <v>93</v>
      </c>
      <c r="B7" s="126"/>
      <c r="C7" s="38">
        <v>20</v>
      </c>
      <c r="D7" s="38"/>
      <c r="E7" s="38"/>
      <c r="F7" s="38"/>
      <c r="G7" s="38"/>
      <c r="H7" s="38"/>
      <c r="I7" s="38"/>
      <c r="J7" s="38"/>
      <c r="K7" s="38"/>
    </row>
    <row r="8" spans="1:11" ht="26.25" customHeight="1">
      <c r="A8" s="124" t="s">
        <v>107</v>
      </c>
      <c r="B8" s="126"/>
      <c r="C8" s="38">
        <v>30</v>
      </c>
      <c r="D8" s="38"/>
      <c r="E8" s="38"/>
      <c r="F8" s="38"/>
      <c r="G8" s="38"/>
      <c r="H8" s="38"/>
      <c r="I8" s="38"/>
      <c r="J8" s="38"/>
      <c r="K8" s="38"/>
    </row>
    <row r="9" spans="1:11" ht="14.25">
      <c r="A9" s="118" t="s">
        <v>207</v>
      </c>
      <c r="B9" s="119"/>
      <c r="C9" s="38">
        <v>40</v>
      </c>
      <c r="D9" s="38">
        <f>D6</f>
        <v>2725</v>
      </c>
      <c r="E9" s="38"/>
      <c r="F9" s="38"/>
      <c r="G9" s="38">
        <f>G6</f>
        <v>29</v>
      </c>
      <c r="H9" s="38">
        <f>H6</f>
        <v>438</v>
      </c>
      <c r="I9" s="38">
        <f>I6</f>
        <v>87</v>
      </c>
      <c r="J9" s="38"/>
      <c r="K9" s="38">
        <f>SUM(D9:J9)</f>
        <v>3279</v>
      </c>
    </row>
    <row r="10" spans="1:11" ht="14.25">
      <c r="A10" s="118" t="s">
        <v>196</v>
      </c>
      <c r="B10" s="119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4.25">
      <c r="A11" s="118" t="s">
        <v>203</v>
      </c>
      <c r="B11" s="119"/>
      <c r="C11" s="38">
        <v>50</v>
      </c>
      <c r="D11" s="38"/>
      <c r="E11" s="38"/>
      <c r="F11" s="38"/>
      <c r="G11" s="38"/>
      <c r="H11" s="38"/>
      <c r="I11" s="38">
        <v>120</v>
      </c>
      <c r="J11" s="38"/>
      <c r="K11" s="38">
        <f>I11</f>
        <v>120</v>
      </c>
    </row>
    <row r="12" spans="1:11" ht="27">
      <c r="A12" s="39"/>
      <c r="B12" s="40" t="s">
        <v>204</v>
      </c>
      <c r="C12" s="38">
        <v>51</v>
      </c>
      <c r="D12" s="38"/>
      <c r="E12" s="38"/>
      <c r="F12" s="38"/>
      <c r="G12" s="38"/>
      <c r="H12" s="38"/>
      <c r="I12" s="38">
        <v>120</v>
      </c>
      <c r="J12" s="38"/>
      <c r="K12" s="38">
        <f>I12</f>
        <v>120</v>
      </c>
    </row>
    <row r="13" spans="1:11" ht="14.25">
      <c r="A13" s="39"/>
      <c r="B13" s="39" t="s">
        <v>94</v>
      </c>
      <c r="C13" s="38">
        <v>52</v>
      </c>
      <c r="D13" s="38"/>
      <c r="E13" s="38"/>
      <c r="F13" s="38"/>
      <c r="G13" s="38"/>
      <c r="H13" s="38"/>
      <c r="I13" s="38"/>
      <c r="J13" s="38"/>
      <c r="K13" s="38"/>
    </row>
    <row r="14" spans="1:11" ht="39.75">
      <c r="A14" s="39"/>
      <c r="B14" s="45" t="s">
        <v>95</v>
      </c>
      <c r="C14" s="38">
        <v>53</v>
      </c>
      <c r="D14" s="38"/>
      <c r="E14" s="38"/>
      <c r="F14" s="38"/>
      <c r="G14" s="38"/>
      <c r="H14" s="38"/>
      <c r="I14" s="38"/>
      <c r="J14" s="38"/>
      <c r="K14" s="38"/>
    </row>
    <row r="15" spans="1:11" ht="14.25">
      <c r="A15" s="39"/>
      <c r="B15" s="45" t="s">
        <v>96</v>
      </c>
      <c r="C15" s="38">
        <v>54</v>
      </c>
      <c r="D15" s="38"/>
      <c r="E15" s="38"/>
      <c r="F15" s="38"/>
      <c r="G15" s="38"/>
      <c r="H15" s="38"/>
      <c r="I15" s="38"/>
      <c r="J15" s="38"/>
      <c r="K15" s="38"/>
    </row>
    <row r="16" spans="1:11" ht="27">
      <c r="A16" s="39"/>
      <c r="B16" s="45" t="s">
        <v>97</v>
      </c>
      <c r="C16" s="38">
        <v>55</v>
      </c>
      <c r="D16" s="38"/>
      <c r="E16" s="38"/>
      <c r="F16" s="38"/>
      <c r="G16" s="38"/>
      <c r="H16" s="38"/>
      <c r="I16" s="38"/>
      <c r="J16" s="38"/>
      <c r="K16" s="38"/>
    </row>
    <row r="17" spans="1:11" ht="27">
      <c r="A17" s="39"/>
      <c r="B17" s="45" t="s">
        <v>98</v>
      </c>
      <c r="C17" s="38">
        <v>56</v>
      </c>
      <c r="D17" s="38"/>
      <c r="E17" s="38"/>
      <c r="F17" s="38"/>
      <c r="G17" s="38"/>
      <c r="H17" s="38"/>
      <c r="I17" s="38"/>
      <c r="J17" s="38"/>
      <c r="K17" s="38"/>
    </row>
    <row r="18" spans="1:11" ht="14.25">
      <c r="A18" s="39"/>
      <c r="B18" s="39" t="s">
        <v>99</v>
      </c>
      <c r="C18" s="38">
        <v>57</v>
      </c>
      <c r="D18" s="38"/>
      <c r="E18" s="38"/>
      <c r="F18" s="38"/>
      <c r="G18" s="38"/>
      <c r="H18" s="38"/>
      <c r="I18" s="38"/>
      <c r="J18" s="38"/>
      <c r="K18" s="38"/>
    </row>
    <row r="19" spans="1:11" ht="14.25">
      <c r="A19" s="39"/>
      <c r="B19" s="39" t="s">
        <v>170</v>
      </c>
      <c r="C19" s="38">
        <v>58</v>
      </c>
      <c r="D19" s="38"/>
      <c r="E19" s="38"/>
      <c r="F19" s="38"/>
      <c r="G19" s="38"/>
      <c r="H19" s="38"/>
      <c r="I19" s="38"/>
      <c r="J19" s="38"/>
      <c r="K19" s="38"/>
    </row>
    <row r="20" spans="1:11" ht="14.25">
      <c r="A20" s="39"/>
      <c r="B20" s="39" t="s">
        <v>170</v>
      </c>
      <c r="C20" s="38">
        <v>59</v>
      </c>
      <c r="D20" s="38"/>
      <c r="E20" s="38"/>
      <c r="F20" s="38"/>
      <c r="G20" s="38"/>
      <c r="H20" s="38"/>
      <c r="I20" s="38"/>
      <c r="J20" s="38"/>
      <c r="K20" s="38"/>
    </row>
    <row r="21" spans="1:11" ht="14.25">
      <c r="A21" s="118" t="s">
        <v>100</v>
      </c>
      <c r="B21" s="119"/>
      <c r="C21" s="38">
        <v>60</v>
      </c>
      <c r="D21" s="38"/>
      <c r="E21" s="38"/>
      <c r="F21" s="38"/>
      <c r="G21" s="38"/>
      <c r="H21" s="38"/>
      <c r="I21" s="38">
        <f>SUM(I22:I30)</f>
        <v>88</v>
      </c>
      <c r="J21" s="38"/>
      <c r="K21" s="38">
        <f>SUM(K22:K30)</f>
        <v>88</v>
      </c>
    </row>
    <row r="22" spans="1:11" ht="27">
      <c r="A22" s="39"/>
      <c r="B22" s="40" t="s">
        <v>205</v>
      </c>
      <c r="C22" s="38">
        <v>61</v>
      </c>
      <c r="D22" s="38"/>
      <c r="E22" s="38"/>
      <c r="F22" s="38"/>
      <c r="G22" s="38"/>
      <c r="H22" s="38"/>
      <c r="I22" s="38"/>
      <c r="J22" s="38"/>
      <c r="K22" s="38"/>
    </row>
    <row r="23" spans="1:11" ht="14.25">
      <c r="A23" s="39"/>
      <c r="B23" s="39" t="s">
        <v>94</v>
      </c>
      <c r="C23" s="38">
        <v>62</v>
      </c>
      <c r="D23" s="38"/>
      <c r="E23" s="38"/>
      <c r="F23" s="38"/>
      <c r="G23" s="38"/>
      <c r="H23" s="38"/>
      <c r="I23" s="38"/>
      <c r="J23" s="38"/>
      <c r="K23" s="38"/>
    </row>
    <row r="24" spans="1:11" ht="39.75">
      <c r="A24" s="39"/>
      <c r="B24" s="45" t="s">
        <v>101</v>
      </c>
      <c r="C24" s="38">
        <v>63</v>
      </c>
      <c r="D24" s="38"/>
      <c r="E24" s="38"/>
      <c r="F24" s="38"/>
      <c r="G24" s="38"/>
      <c r="H24" s="38"/>
      <c r="I24" s="38"/>
      <c r="J24" s="38"/>
      <c r="K24" s="38"/>
    </row>
    <row r="25" spans="1:11" ht="27">
      <c r="A25" s="39"/>
      <c r="B25" s="45" t="s">
        <v>102</v>
      </c>
      <c r="C25" s="38">
        <v>64</v>
      </c>
      <c r="D25" s="38"/>
      <c r="E25" s="38"/>
      <c r="F25" s="38"/>
      <c r="G25" s="38"/>
      <c r="H25" s="38"/>
      <c r="I25" s="38"/>
      <c r="J25" s="38"/>
      <c r="K25" s="38"/>
    </row>
    <row r="26" spans="1:11" ht="27">
      <c r="A26" s="39"/>
      <c r="B26" s="45" t="s">
        <v>103</v>
      </c>
      <c r="C26" s="38">
        <v>65</v>
      </c>
      <c r="D26" s="38"/>
      <c r="E26" s="38"/>
      <c r="F26" s="38"/>
      <c r="G26" s="38"/>
      <c r="H26" s="38"/>
      <c r="I26" s="38"/>
      <c r="J26" s="38"/>
      <c r="K26" s="38"/>
    </row>
    <row r="27" spans="1:11" ht="27">
      <c r="A27" s="39"/>
      <c r="B27" s="45" t="s">
        <v>108</v>
      </c>
      <c r="C27" s="38">
        <v>66</v>
      </c>
      <c r="D27" s="38"/>
      <c r="E27" s="38"/>
      <c r="F27" s="38"/>
      <c r="G27" s="38"/>
      <c r="H27" s="38"/>
      <c r="I27" s="38">
        <v>88</v>
      </c>
      <c r="J27" s="38"/>
      <c r="K27" s="38">
        <f>I27</f>
        <v>88</v>
      </c>
    </row>
    <row r="28" spans="1:11" ht="14.25">
      <c r="A28" s="39"/>
      <c r="B28" s="39" t="s">
        <v>99</v>
      </c>
      <c r="C28" s="38">
        <v>67</v>
      </c>
      <c r="D28" s="38"/>
      <c r="E28" s="38"/>
      <c r="F28" s="38"/>
      <c r="G28" s="38"/>
      <c r="H28" s="38"/>
      <c r="I28" s="38"/>
      <c r="J28" s="38"/>
      <c r="K28" s="38"/>
    </row>
    <row r="29" spans="1:11" ht="14.25">
      <c r="A29" s="39"/>
      <c r="B29" s="39" t="s">
        <v>170</v>
      </c>
      <c r="C29" s="38">
        <v>68</v>
      </c>
      <c r="D29" s="38"/>
      <c r="E29" s="38"/>
      <c r="F29" s="38"/>
      <c r="G29" s="38"/>
      <c r="H29" s="38"/>
      <c r="I29" s="38"/>
      <c r="J29" s="38"/>
      <c r="K29" s="38"/>
    </row>
    <row r="30" spans="1:11" ht="14.25">
      <c r="A30" s="39"/>
      <c r="B30" s="39" t="s">
        <v>170</v>
      </c>
      <c r="C30" s="38">
        <v>69</v>
      </c>
      <c r="D30" s="38"/>
      <c r="E30" s="38"/>
      <c r="F30" s="38"/>
      <c r="G30" s="38"/>
      <c r="H30" s="38"/>
      <c r="I30" s="38"/>
      <c r="J30" s="38"/>
      <c r="K30" s="38"/>
    </row>
    <row r="31" spans="1:11" ht="14.25">
      <c r="A31" s="118" t="s">
        <v>104</v>
      </c>
      <c r="B31" s="119"/>
      <c r="C31" s="38">
        <v>70</v>
      </c>
      <c r="D31" s="38"/>
      <c r="E31" s="38"/>
      <c r="F31" s="38"/>
      <c r="G31" s="38"/>
      <c r="H31" s="38"/>
      <c r="I31" s="38"/>
      <c r="J31" s="38"/>
      <c r="K31" s="38"/>
    </row>
    <row r="32" spans="1:11" ht="14.25">
      <c r="A32" s="118" t="s">
        <v>105</v>
      </c>
      <c r="B32" s="119"/>
      <c r="C32" s="38">
        <v>80</v>
      </c>
      <c r="D32" s="38"/>
      <c r="E32" s="38"/>
      <c r="F32" s="38"/>
      <c r="G32" s="38">
        <v>1</v>
      </c>
      <c r="H32" s="38"/>
      <c r="I32" s="38">
        <v>-1</v>
      </c>
      <c r="J32" s="38"/>
      <c r="K32" s="38"/>
    </row>
    <row r="33" spans="1:11" ht="14.25">
      <c r="A33" s="118" t="s">
        <v>106</v>
      </c>
      <c r="B33" s="119"/>
      <c r="C33" s="38">
        <v>90</v>
      </c>
      <c r="D33" s="38"/>
      <c r="E33" s="38"/>
      <c r="F33" s="38"/>
      <c r="G33" s="38"/>
      <c r="H33" s="38"/>
      <c r="I33" s="38"/>
      <c r="J33" s="38"/>
      <c r="K33" s="38"/>
    </row>
    <row r="34" spans="1:11" ht="14.25">
      <c r="A34" s="118" t="s">
        <v>208</v>
      </c>
      <c r="B34" s="119"/>
      <c r="C34" s="38">
        <v>100</v>
      </c>
      <c r="D34" s="38">
        <f>D9</f>
        <v>2725</v>
      </c>
      <c r="E34" s="38"/>
      <c r="F34" s="38"/>
      <c r="G34" s="38">
        <f>SUM(G9:G33)</f>
        <v>30</v>
      </c>
      <c r="H34" s="38">
        <f>SUM(H9:H33)</f>
        <v>438</v>
      </c>
      <c r="I34" s="38">
        <f>SUM(I9+I11-I21+I32)</f>
        <v>118</v>
      </c>
      <c r="J34" s="38"/>
      <c r="K34" s="38">
        <f>SUM(K9+K11-K21+K32)</f>
        <v>3311</v>
      </c>
    </row>
    <row r="35" spans="1:11" ht="14.25">
      <c r="A35" s="118" t="s">
        <v>278</v>
      </c>
      <c r="B35" s="119"/>
      <c r="C35" s="38">
        <v>110</v>
      </c>
      <c r="D35" s="38">
        <f>D34</f>
        <v>2725</v>
      </c>
      <c r="E35" s="38"/>
      <c r="F35" s="38"/>
      <c r="G35" s="38">
        <f>G34</f>
        <v>30</v>
      </c>
      <c r="H35" s="38">
        <f>H34</f>
        <v>438</v>
      </c>
      <c r="I35" s="38">
        <f>I34</f>
        <v>118</v>
      </c>
      <c r="J35" s="38"/>
      <c r="K35" s="38">
        <f>K34</f>
        <v>3311</v>
      </c>
    </row>
    <row r="36" spans="1:11" ht="25.5" customHeight="1">
      <c r="A36" s="124" t="s">
        <v>93</v>
      </c>
      <c r="B36" s="125"/>
      <c r="C36" s="38">
        <v>120</v>
      </c>
      <c r="D36" s="38"/>
      <c r="E36" s="38"/>
      <c r="F36" s="38"/>
      <c r="G36" s="38"/>
      <c r="H36" s="38"/>
      <c r="I36" s="38"/>
      <c r="J36" s="38"/>
      <c r="K36" s="38"/>
    </row>
    <row r="37" spans="1:11" ht="25.5" customHeight="1">
      <c r="A37" s="124" t="s">
        <v>107</v>
      </c>
      <c r="B37" s="125"/>
      <c r="C37" s="38">
        <v>130</v>
      </c>
      <c r="D37" s="38"/>
      <c r="E37" s="38"/>
      <c r="F37" s="38"/>
      <c r="G37" s="38"/>
      <c r="H37" s="38"/>
      <c r="I37" s="38"/>
      <c r="J37" s="38"/>
      <c r="K37" s="38"/>
    </row>
    <row r="38" spans="1:11" ht="14.25">
      <c r="A38" s="118" t="s">
        <v>279</v>
      </c>
      <c r="B38" s="119"/>
      <c r="C38" s="38">
        <v>140</v>
      </c>
      <c r="D38" s="38">
        <f>D35</f>
        <v>2725</v>
      </c>
      <c r="E38" s="38"/>
      <c r="F38" s="38"/>
      <c r="G38" s="38">
        <f>G35</f>
        <v>30</v>
      </c>
      <c r="H38" s="38">
        <f>H35</f>
        <v>438</v>
      </c>
      <c r="I38" s="38">
        <f>I35</f>
        <v>118</v>
      </c>
      <c r="J38" s="38"/>
      <c r="K38" s="38">
        <f>K35</f>
        <v>3311</v>
      </c>
    </row>
    <row r="39" spans="1:11" ht="14.25">
      <c r="A39" s="118" t="s">
        <v>276</v>
      </c>
      <c r="B39" s="119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4.25">
      <c r="A40" s="118" t="s">
        <v>203</v>
      </c>
      <c r="B40" s="119"/>
      <c r="C40" s="38">
        <v>150</v>
      </c>
      <c r="D40" s="38"/>
      <c r="E40" s="38"/>
      <c r="F40" s="38"/>
      <c r="G40" s="38"/>
      <c r="H40" s="38">
        <f>H42</f>
        <v>1277</v>
      </c>
      <c r="I40" s="38">
        <v>120</v>
      </c>
      <c r="J40" s="38"/>
      <c r="K40" s="38">
        <f>I40+H40</f>
        <v>1397</v>
      </c>
    </row>
    <row r="41" spans="1:11" ht="27">
      <c r="A41" s="39"/>
      <c r="B41" s="40" t="s">
        <v>204</v>
      </c>
      <c r="C41" s="38">
        <v>151</v>
      </c>
      <c r="D41" s="38"/>
      <c r="E41" s="38"/>
      <c r="F41" s="38"/>
      <c r="G41" s="38"/>
      <c r="H41" s="38"/>
      <c r="I41" s="38">
        <v>120</v>
      </c>
      <c r="J41" s="38"/>
      <c r="K41" s="38">
        <f>I41</f>
        <v>120</v>
      </c>
    </row>
    <row r="42" spans="1:11" ht="14.25">
      <c r="A42" s="39"/>
      <c r="B42" s="39" t="s">
        <v>94</v>
      </c>
      <c r="C42" s="38">
        <v>152</v>
      </c>
      <c r="D42" s="38"/>
      <c r="E42" s="38"/>
      <c r="F42" s="38"/>
      <c r="G42" s="38"/>
      <c r="H42" s="38">
        <v>1277</v>
      </c>
      <c r="I42" s="38"/>
      <c r="J42" s="38"/>
      <c r="K42" s="38">
        <f>H42</f>
        <v>1277</v>
      </c>
    </row>
    <row r="43" spans="1:11" ht="39.75">
      <c r="A43" s="39"/>
      <c r="B43" s="45" t="s">
        <v>95</v>
      </c>
      <c r="C43" s="38">
        <v>153</v>
      </c>
      <c r="D43" s="38"/>
      <c r="E43" s="38"/>
      <c r="F43" s="38"/>
      <c r="G43" s="38"/>
      <c r="H43" s="38"/>
      <c r="I43" s="38"/>
      <c r="J43" s="38"/>
      <c r="K43" s="38"/>
    </row>
    <row r="44" spans="1:11" ht="14.25">
      <c r="A44" s="39"/>
      <c r="B44" s="45" t="s">
        <v>96</v>
      </c>
      <c r="C44" s="38">
        <v>154</v>
      </c>
      <c r="D44" s="38"/>
      <c r="E44" s="38"/>
      <c r="F44" s="38"/>
      <c r="G44" s="38"/>
      <c r="H44" s="38"/>
      <c r="I44" s="38"/>
      <c r="J44" s="38"/>
      <c r="K44" s="38"/>
    </row>
    <row r="45" spans="1:11" ht="27">
      <c r="A45" s="39"/>
      <c r="B45" s="45" t="s">
        <v>97</v>
      </c>
      <c r="C45" s="38">
        <v>155</v>
      </c>
      <c r="D45" s="38"/>
      <c r="E45" s="38"/>
      <c r="F45" s="38"/>
      <c r="G45" s="38"/>
      <c r="H45" s="38"/>
      <c r="I45" s="38"/>
      <c r="J45" s="38"/>
      <c r="K45" s="38"/>
    </row>
    <row r="46" spans="1:11" ht="27">
      <c r="A46" s="39"/>
      <c r="B46" s="45" t="s">
        <v>98</v>
      </c>
      <c r="C46" s="38">
        <v>156</v>
      </c>
      <c r="D46" s="38"/>
      <c r="E46" s="38"/>
      <c r="F46" s="38"/>
      <c r="G46" s="38"/>
      <c r="H46" s="38"/>
      <c r="I46" s="38"/>
      <c r="J46" s="38"/>
      <c r="K46" s="38"/>
    </row>
    <row r="47" spans="1:11" ht="14.25">
      <c r="A47" s="39"/>
      <c r="B47" s="39" t="s">
        <v>99</v>
      </c>
      <c r="C47" s="38">
        <v>157</v>
      </c>
      <c r="D47" s="38"/>
      <c r="E47" s="38"/>
      <c r="F47" s="38"/>
      <c r="G47" s="38"/>
      <c r="H47" s="38"/>
      <c r="I47" s="38"/>
      <c r="J47" s="38"/>
      <c r="K47" s="38"/>
    </row>
    <row r="48" spans="1:11" ht="14.25">
      <c r="A48" s="39"/>
      <c r="B48" s="39" t="s">
        <v>170</v>
      </c>
      <c r="C48" s="38">
        <v>158</v>
      </c>
      <c r="D48" s="38"/>
      <c r="E48" s="38"/>
      <c r="F48" s="38"/>
      <c r="G48" s="38"/>
      <c r="H48" s="38"/>
      <c r="I48" s="38"/>
      <c r="J48" s="38"/>
      <c r="K48" s="38"/>
    </row>
    <row r="49" spans="1:11" ht="14.25">
      <c r="A49" s="39"/>
      <c r="B49" s="39" t="s">
        <v>170</v>
      </c>
      <c r="C49" s="38">
        <v>159</v>
      </c>
      <c r="D49" s="38"/>
      <c r="E49" s="38"/>
      <c r="F49" s="38"/>
      <c r="G49" s="38"/>
      <c r="H49" s="38"/>
      <c r="I49" s="38"/>
      <c r="J49" s="38"/>
      <c r="K49" s="38"/>
    </row>
    <row r="50" spans="1:11" ht="14.25">
      <c r="A50" s="118" t="s">
        <v>100</v>
      </c>
      <c r="B50" s="119"/>
      <c r="C50" s="38">
        <v>160</v>
      </c>
      <c r="D50" s="38"/>
      <c r="E50" s="38"/>
      <c r="F50" s="38"/>
      <c r="G50" s="38"/>
      <c r="H50" s="38"/>
      <c r="I50" s="38">
        <f>I56</f>
        <v>98</v>
      </c>
      <c r="J50" s="38"/>
      <c r="K50" s="38">
        <f>I50</f>
        <v>98</v>
      </c>
    </row>
    <row r="51" spans="1:11" ht="27">
      <c r="A51" s="39"/>
      <c r="B51" s="40" t="s">
        <v>205</v>
      </c>
      <c r="C51" s="38">
        <v>161</v>
      </c>
      <c r="D51" s="38"/>
      <c r="E51" s="38"/>
      <c r="F51" s="38"/>
      <c r="G51" s="38"/>
      <c r="H51" s="38"/>
      <c r="I51" s="38"/>
      <c r="J51" s="38"/>
      <c r="K51" s="38"/>
    </row>
    <row r="52" spans="1:11" ht="14.25">
      <c r="A52" s="39"/>
      <c r="B52" s="39" t="s">
        <v>94</v>
      </c>
      <c r="C52" s="38">
        <v>162</v>
      </c>
      <c r="D52" s="38"/>
      <c r="E52" s="38"/>
      <c r="F52" s="38"/>
      <c r="G52" s="38"/>
      <c r="H52" s="38"/>
      <c r="I52" s="38"/>
      <c r="J52" s="38"/>
      <c r="K52" s="38"/>
    </row>
    <row r="53" spans="1:11" ht="39.75">
      <c r="A53" s="39"/>
      <c r="B53" s="45" t="s">
        <v>101</v>
      </c>
      <c r="C53" s="38">
        <v>163</v>
      </c>
      <c r="D53" s="38"/>
      <c r="E53" s="38"/>
      <c r="F53" s="38"/>
      <c r="G53" s="38"/>
      <c r="H53" s="38"/>
      <c r="I53" s="38"/>
      <c r="J53" s="38"/>
      <c r="K53" s="38"/>
    </row>
    <row r="54" spans="1:11" ht="27">
      <c r="A54" s="39"/>
      <c r="B54" s="45" t="s">
        <v>102</v>
      </c>
      <c r="C54" s="38">
        <v>164</v>
      </c>
      <c r="D54" s="38"/>
      <c r="E54" s="38"/>
      <c r="F54" s="38"/>
      <c r="G54" s="38"/>
      <c r="H54" s="38"/>
      <c r="I54" s="38"/>
      <c r="J54" s="38"/>
      <c r="K54" s="38"/>
    </row>
    <row r="55" spans="1:11" ht="27">
      <c r="A55" s="39"/>
      <c r="B55" s="45" t="s">
        <v>103</v>
      </c>
      <c r="C55" s="38">
        <v>165</v>
      </c>
      <c r="D55" s="38"/>
      <c r="E55" s="38"/>
      <c r="F55" s="38"/>
      <c r="G55" s="38"/>
      <c r="H55" s="38"/>
      <c r="I55" s="38"/>
      <c r="J55" s="38"/>
      <c r="K55" s="38"/>
    </row>
    <row r="56" spans="1:11" ht="27">
      <c r="A56" s="39"/>
      <c r="B56" s="45" t="s">
        <v>108</v>
      </c>
      <c r="C56" s="38">
        <v>166</v>
      </c>
      <c r="D56" s="38"/>
      <c r="E56" s="38"/>
      <c r="F56" s="38"/>
      <c r="G56" s="38"/>
      <c r="H56" s="38"/>
      <c r="I56" s="38">
        <v>98</v>
      </c>
      <c r="J56" s="38"/>
      <c r="K56" s="38">
        <f>I56</f>
        <v>98</v>
      </c>
    </row>
    <row r="57" spans="1:11" ht="14.25">
      <c r="A57" s="39"/>
      <c r="B57" s="39" t="s">
        <v>99</v>
      </c>
      <c r="C57" s="38">
        <v>167</v>
      </c>
      <c r="D57" s="38"/>
      <c r="E57" s="38"/>
      <c r="F57" s="38"/>
      <c r="G57" s="38"/>
      <c r="H57" s="38"/>
      <c r="I57" s="38"/>
      <c r="J57" s="38"/>
      <c r="K57" s="38"/>
    </row>
    <row r="58" spans="1:11" ht="14.25">
      <c r="A58" s="39"/>
      <c r="B58" s="39" t="s">
        <v>170</v>
      </c>
      <c r="C58" s="38">
        <v>168</v>
      </c>
      <c r="D58" s="38"/>
      <c r="E58" s="38"/>
      <c r="F58" s="38"/>
      <c r="G58" s="38"/>
      <c r="H58" s="38"/>
      <c r="I58" s="38"/>
      <c r="J58" s="38"/>
      <c r="K58" s="38"/>
    </row>
    <row r="59" spans="1:11" ht="14.25">
      <c r="A59" s="39"/>
      <c r="B59" s="39" t="s">
        <v>170</v>
      </c>
      <c r="C59" s="38">
        <v>169</v>
      </c>
      <c r="D59" s="38"/>
      <c r="E59" s="38"/>
      <c r="F59" s="38"/>
      <c r="G59" s="38"/>
      <c r="H59" s="38"/>
      <c r="I59" s="38"/>
      <c r="J59" s="38"/>
      <c r="K59" s="38"/>
    </row>
    <row r="60" spans="1:11" ht="14.25">
      <c r="A60" s="118" t="s">
        <v>104</v>
      </c>
      <c r="B60" s="119"/>
      <c r="C60" s="38">
        <v>170</v>
      </c>
      <c r="D60" s="38"/>
      <c r="E60" s="38"/>
      <c r="F60" s="38"/>
      <c r="G60" s="38"/>
      <c r="H60" s="38"/>
      <c r="I60" s="38"/>
      <c r="J60" s="38"/>
      <c r="K60" s="38"/>
    </row>
    <row r="61" spans="1:11" ht="14.25">
      <c r="A61" s="118" t="s">
        <v>105</v>
      </c>
      <c r="B61" s="119"/>
      <c r="C61" s="38">
        <v>180</v>
      </c>
      <c r="D61" s="38"/>
      <c r="E61" s="38"/>
      <c r="F61" s="38"/>
      <c r="G61" s="38">
        <v>1</v>
      </c>
      <c r="H61" s="38"/>
      <c r="I61" s="38">
        <v>-1</v>
      </c>
      <c r="J61" s="38"/>
      <c r="K61" s="38"/>
    </row>
    <row r="62" spans="1:11" ht="14.25">
      <c r="A62" s="118" t="s">
        <v>106</v>
      </c>
      <c r="B62" s="119"/>
      <c r="C62" s="38">
        <v>190</v>
      </c>
      <c r="D62" s="38"/>
      <c r="E62" s="38"/>
      <c r="F62" s="38"/>
      <c r="G62" s="38"/>
      <c r="H62" s="38"/>
      <c r="I62" s="38"/>
      <c r="J62" s="38"/>
      <c r="K62" s="38"/>
    </row>
    <row r="63" spans="1:11" ht="14.25">
      <c r="A63" s="118" t="s">
        <v>280</v>
      </c>
      <c r="B63" s="119"/>
      <c r="C63" s="38">
        <v>200</v>
      </c>
      <c r="D63" s="38">
        <f>SUM(D38:D62)</f>
        <v>2725</v>
      </c>
      <c r="E63" s="38"/>
      <c r="F63" s="38"/>
      <c r="G63" s="38">
        <f>SUM(G38:G62)</f>
        <v>31</v>
      </c>
      <c r="H63" s="38">
        <f>SUM(H38:H40)</f>
        <v>1715</v>
      </c>
      <c r="I63" s="38">
        <f>SUM(I38+I40-I50+I61)</f>
        <v>139</v>
      </c>
      <c r="J63" s="38"/>
      <c r="K63" s="38">
        <f>SUM(K38+K40-K50+K61)</f>
        <v>4610</v>
      </c>
    </row>
  </sheetData>
  <sheetProtection/>
  <mergeCells count="26">
    <mergeCell ref="A11:B11"/>
    <mergeCell ref="A21:B21"/>
    <mergeCell ref="A1:K1"/>
    <mergeCell ref="A2:K2"/>
    <mergeCell ref="A7:B7"/>
    <mergeCell ref="A8:B8"/>
    <mergeCell ref="A9:B9"/>
    <mergeCell ref="A10:B10"/>
    <mergeCell ref="A31:B31"/>
    <mergeCell ref="A32:B32"/>
    <mergeCell ref="A37:B37"/>
    <mergeCell ref="A38:B38"/>
    <mergeCell ref="A35:B35"/>
    <mergeCell ref="A36:B36"/>
    <mergeCell ref="A33:B33"/>
    <mergeCell ref="A34:B34"/>
    <mergeCell ref="A61:B61"/>
    <mergeCell ref="A62:B62"/>
    <mergeCell ref="A63:B63"/>
    <mergeCell ref="A4:B4"/>
    <mergeCell ref="A5:B5"/>
    <mergeCell ref="A6:B6"/>
    <mergeCell ref="A39:B39"/>
    <mergeCell ref="A40:B40"/>
    <mergeCell ref="A50:B50"/>
    <mergeCell ref="A60:B6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"/>
  <sheetViews>
    <sheetView zoomScalePageLayoutView="0" workbookViewId="0" topLeftCell="A37">
      <selection activeCell="D52" sqref="D52"/>
    </sheetView>
  </sheetViews>
  <sheetFormatPr defaultColWidth="9.125" defaultRowHeight="12.75"/>
  <cols>
    <col min="1" max="1" width="4.125" style="19" customWidth="1"/>
    <col min="2" max="2" width="51.625" style="19" customWidth="1"/>
    <col min="3" max="3" width="12.50390625" style="19" customWidth="1"/>
    <col min="4" max="4" width="14.375" style="19" customWidth="1"/>
    <col min="5" max="5" width="16.625" style="19" customWidth="1"/>
    <col min="6" max="16384" width="9.125" style="19" customWidth="1"/>
  </cols>
  <sheetData>
    <row r="1" spans="1:5" ht="26.25" customHeight="1">
      <c r="A1" s="121" t="s">
        <v>209</v>
      </c>
      <c r="B1" s="121"/>
      <c r="C1" s="121"/>
      <c r="D1" s="121"/>
      <c r="E1" s="121"/>
    </row>
    <row r="2" spans="1:5" ht="26.25" customHeight="1">
      <c r="A2" s="121" t="s">
        <v>277</v>
      </c>
      <c r="B2" s="121"/>
      <c r="C2" s="121"/>
      <c r="D2" s="121"/>
      <c r="E2" s="121"/>
    </row>
    <row r="3" spans="1:5" ht="2.25" customHeight="1">
      <c r="A3" s="37"/>
      <c r="B3" s="37"/>
      <c r="C3" s="37"/>
      <c r="D3" s="37"/>
      <c r="E3" s="37"/>
    </row>
    <row r="4" spans="1:5" ht="14.25">
      <c r="A4" s="122" t="s">
        <v>66</v>
      </c>
      <c r="B4" s="123"/>
      <c r="C4" s="38" t="s">
        <v>0</v>
      </c>
      <c r="D4" s="38" t="s">
        <v>276</v>
      </c>
      <c r="E4" s="38" t="s">
        <v>196</v>
      </c>
    </row>
    <row r="5" spans="1:5" ht="12" customHeight="1">
      <c r="A5" s="127">
        <v>1</v>
      </c>
      <c r="B5" s="128"/>
      <c r="C5" s="65">
        <v>2</v>
      </c>
      <c r="D5" s="65">
        <v>3</v>
      </c>
      <c r="E5" s="65">
        <v>4</v>
      </c>
    </row>
    <row r="6" spans="1:5" ht="14.25">
      <c r="A6" s="118" t="s">
        <v>109</v>
      </c>
      <c r="B6" s="119"/>
      <c r="C6" s="38"/>
      <c r="D6" s="38"/>
      <c r="E6" s="38"/>
    </row>
    <row r="7" spans="1:5" ht="14.25">
      <c r="A7" s="118" t="s">
        <v>210</v>
      </c>
      <c r="B7" s="119"/>
      <c r="C7" s="38">
        <v>20</v>
      </c>
      <c r="D7" s="63">
        <f>SUM(D9:D12)</f>
        <v>4532</v>
      </c>
      <c r="E7" s="63">
        <f>SUM(E9:E12)</f>
        <v>4368</v>
      </c>
    </row>
    <row r="8" spans="1:5" ht="14.25">
      <c r="A8" s="48"/>
      <c r="B8" s="46" t="s">
        <v>211</v>
      </c>
      <c r="C8" s="38"/>
      <c r="D8" s="63"/>
      <c r="E8" s="63"/>
    </row>
    <row r="9" spans="1:5" ht="14.25">
      <c r="A9" s="49"/>
      <c r="B9" s="46" t="s">
        <v>212</v>
      </c>
      <c r="C9" s="38">
        <v>21</v>
      </c>
      <c r="D9" s="63">
        <v>4333</v>
      </c>
      <c r="E9" s="63">
        <v>4152</v>
      </c>
    </row>
    <row r="10" spans="1:5" ht="14.25">
      <c r="A10" s="49"/>
      <c r="B10" s="46" t="s">
        <v>110</v>
      </c>
      <c r="C10" s="38">
        <v>22</v>
      </c>
      <c r="D10" s="63"/>
      <c r="E10" s="63"/>
    </row>
    <row r="11" spans="1:5" ht="14.25">
      <c r="A11" s="49"/>
      <c r="B11" s="46" t="s">
        <v>111</v>
      </c>
      <c r="C11" s="38">
        <v>23</v>
      </c>
      <c r="D11" s="63"/>
      <c r="E11" s="63"/>
    </row>
    <row r="12" spans="1:5" ht="14.25">
      <c r="A12" s="50"/>
      <c r="B12" s="46" t="s">
        <v>112</v>
      </c>
      <c r="C12" s="38">
        <v>24</v>
      </c>
      <c r="D12" s="63">
        <v>199</v>
      </c>
      <c r="E12" s="63">
        <v>216</v>
      </c>
    </row>
    <row r="13" spans="1:5" ht="14.25">
      <c r="A13" s="118" t="s">
        <v>213</v>
      </c>
      <c r="B13" s="119"/>
      <c r="C13" s="38">
        <v>30</v>
      </c>
      <c r="D13" s="63">
        <f>SUM(D15:D18)</f>
        <v>4198</v>
      </c>
      <c r="E13" s="63">
        <f>SUM(E15:E18)</f>
        <v>3996</v>
      </c>
    </row>
    <row r="14" spans="1:5" ht="14.25">
      <c r="A14" s="48"/>
      <c r="B14" s="46" t="s">
        <v>211</v>
      </c>
      <c r="C14" s="38"/>
      <c r="D14" s="63"/>
      <c r="E14" s="63"/>
    </row>
    <row r="15" spans="1:5" ht="14.25">
      <c r="A15" s="49"/>
      <c r="B15" s="46" t="s">
        <v>214</v>
      </c>
      <c r="C15" s="38">
        <v>31</v>
      </c>
      <c r="D15" s="63">
        <v>1338</v>
      </c>
      <c r="E15" s="63">
        <v>1420</v>
      </c>
    </row>
    <row r="16" spans="1:5" ht="14.25">
      <c r="A16" s="49"/>
      <c r="B16" s="46" t="s">
        <v>113</v>
      </c>
      <c r="C16" s="38">
        <v>32</v>
      </c>
      <c r="D16" s="63">
        <v>1060</v>
      </c>
      <c r="E16" s="63">
        <v>982</v>
      </c>
    </row>
    <row r="17" spans="1:5" ht="14.25">
      <c r="A17" s="49"/>
      <c r="B17" s="46" t="s">
        <v>114</v>
      </c>
      <c r="C17" s="38">
        <v>33</v>
      </c>
      <c r="D17" s="63">
        <v>1007</v>
      </c>
      <c r="E17" s="63">
        <v>992</v>
      </c>
    </row>
    <row r="18" spans="1:5" ht="14.25">
      <c r="A18" s="50"/>
      <c r="B18" s="46" t="s">
        <v>115</v>
      </c>
      <c r="C18" s="38">
        <v>34</v>
      </c>
      <c r="D18" s="63">
        <v>793</v>
      </c>
      <c r="E18" s="63">
        <v>602</v>
      </c>
    </row>
    <row r="19" spans="1:5" ht="27" customHeight="1">
      <c r="A19" s="120" t="s">
        <v>237</v>
      </c>
      <c r="B19" s="119"/>
      <c r="C19" s="38">
        <v>40</v>
      </c>
      <c r="D19" s="63">
        <f>D7-D13</f>
        <v>334</v>
      </c>
      <c r="E19" s="63">
        <f>E7-E13</f>
        <v>372</v>
      </c>
    </row>
    <row r="20" spans="1:5" ht="14.25">
      <c r="A20" s="118" t="s">
        <v>116</v>
      </c>
      <c r="B20" s="119"/>
      <c r="C20" s="38"/>
      <c r="D20" s="63"/>
      <c r="E20" s="63"/>
    </row>
    <row r="21" spans="1:5" ht="14.25">
      <c r="A21" s="118" t="s">
        <v>210</v>
      </c>
      <c r="B21" s="119"/>
      <c r="C21" s="38">
        <v>50</v>
      </c>
      <c r="D21" s="63"/>
      <c r="E21" s="63"/>
    </row>
    <row r="22" spans="1:5" ht="14.25">
      <c r="A22" s="48"/>
      <c r="B22" s="46" t="s">
        <v>211</v>
      </c>
      <c r="C22" s="38"/>
      <c r="D22" s="38"/>
      <c r="E22" s="38"/>
    </row>
    <row r="23" spans="1:5" ht="27">
      <c r="A23" s="49"/>
      <c r="B23" s="47" t="s">
        <v>238</v>
      </c>
      <c r="C23" s="38">
        <v>51</v>
      </c>
      <c r="D23" s="38"/>
      <c r="E23" s="38"/>
    </row>
    <row r="24" spans="1:5" ht="14.25">
      <c r="A24" s="49"/>
      <c r="B24" s="46" t="s">
        <v>117</v>
      </c>
      <c r="C24" s="38">
        <v>52</v>
      </c>
      <c r="D24" s="38"/>
      <c r="E24" s="38"/>
    </row>
    <row r="25" spans="1:5" ht="14.25">
      <c r="A25" s="49"/>
      <c r="B25" s="46" t="s">
        <v>215</v>
      </c>
      <c r="C25" s="38">
        <v>53</v>
      </c>
      <c r="D25" s="38"/>
      <c r="E25" s="38"/>
    </row>
    <row r="26" spans="1:5" ht="14.25">
      <c r="A26" s="49"/>
      <c r="B26" s="46" t="s">
        <v>118</v>
      </c>
      <c r="C26" s="38">
        <v>54</v>
      </c>
      <c r="D26" s="38"/>
      <c r="E26" s="38"/>
    </row>
    <row r="27" spans="1:5" ht="14.25">
      <c r="A27" s="50"/>
      <c r="B27" s="46" t="s">
        <v>112</v>
      </c>
      <c r="C27" s="38">
        <v>55</v>
      </c>
      <c r="D27" s="38"/>
      <c r="E27" s="38"/>
    </row>
    <row r="28" spans="1:5" ht="14.25">
      <c r="A28" s="46" t="s">
        <v>213</v>
      </c>
      <c r="B28" s="46"/>
      <c r="C28" s="38">
        <v>60</v>
      </c>
      <c r="D28" s="38">
        <f>D30</f>
        <v>93</v>
      </c>
      <c r="E28" s="38">
        <f>E30</f>
        <v>60</v>
      </c>
    </row>
    <row r="29" spans="1:5" ht="14.25">
      <c r="A29" s="48"/>
      <c r="B29" s="46" t="s">
        <v>211</v>
      </c>
      <c r="C29" s="38"/>
      <c r="D29" s="38"/>
      <c r="E29" s="38"/>
    </row>
    <row r="30" spans="1:5" ht="27">
      <c r="A30" s="49"/>
      <c r="B30" s="47" t="s">
        <v>239</v>
      </c>
      <c r="C30" s="38">
        <v>61</v>
      </c>
      <c r="D30" s="38">
        <v>93</v>
      </c>
      <c r="E30" s="38">
        <v>60</v>
      </c>
    </row>
    <row r="31" spans="1:5" ht="14.25">
      <c r="A31" s="49"/>
      <c r="B31" s="46" t="s">
        <v>119</v>
      </c>
      <c r="C31" s="38">
        <v>62</v>
      </c>
      <c r="D31" s="38"/>
      <c r="E31" s="38"/>
    </row>
    <row r="32" spans="1:5" ht="14.25">
      <c r="A32" s="49"/>
      <c r="B32" s="46" t="s">
        <v>216</v>
      </c>
      <c r="C32" s="38">
        <v>63</v>
      </c>
      <c r="D32" s="38"/>
      <c r="E32" s="38"/>
    </row>
    <row r="33" spans="1:5" ht="14.25">
      <c r="A33" s="50"/>
      <c r="B33" s="46" t="s">
        <v>120</v>
      </c>
      <c r="C33" s="38">
        <v>64</v>
      </c>
      <c r="D33" s="38"/>
      <c r="E33" s="38"/>
    </row>
    <row r="34" spans="1:5" ht="25.5" customHeight="1">
      <c r="A34" s="120" t="s">
        <v>217</v>
      </c>
      <c r="B34" s="119"/>
      <c r="C34" s="38">
        <v>70</v>
      </c>
      <c r="D34" s="63">
        <f>D21+D28</f>
        <v>93</v>
      </c>
      <c r="E34" s="63">
        <f>E21+E28</f>
        <v>60</v>
      </c>
    </row>
    <row r="35" spans="1:5" ht="14.25">
      <c r="A35" s="118" t="s">
        <v>121</v>
      </c>
      <c r="B35" s="119"/>
      <c r="C35" s="38"/>
      <c r="D35" s="38"/>
      <c r="E35" s="38"/>
    </row>
    <row r="36" spans="1:5" ht="14.25">
      <c r="A36" s="118" t="s">
        <v>210</v>
      </c>
      <c r="B36" s="119"/>
      <c r="C36" s="38">
        <v>80</v>
      </c>
      <c r="D36" s="63">
        <f>D41</f>
        <v>31</v>
      </c>
      <c r="E36" s="63">
        <f>E41</f>
        <v>14</v>
      </c>
    </row>
    <row r="37" spans="1:5" ht="14.25">
      <c r="A37" s="48"/>
      <c r="B37" s="46" t="s">
        <v>211</v>
      </c>
      <c r="C37" s="38"/>
      <c r="D37" s="63"/>
      <c r="E37" s="63"/>
    </row>
    <row r="38" spans="1:5" ht="14.25">
      <c r="A38" s="49"/>
      <c r="B38" s="46" t="s">
        <v>218</v>
      </c>
      <c r="C38" s="38">
        <v>81</v>
      </c>
      <c r="D38" s="63"/>
      <c r="E38" s="63"/>
    </row>
    <row r="39" spans="1:5" ht="14.25">
      <c r="A39" s="49"/>
      <c r="B39" s="46" t="s">
        <v>219</v>
      </c>
      <c r="C39" s="38">
        <v>82</v>
      </c>
      <c r="D39" s="63"/>
      <c r="E39" s="63"/>
    </row>
    <row r="40" spans="1:5" ht="14.25">
      <c r="A40" s="49"/>
      <c r="B40" s="46" t="s">
        <v>98</v>
      </c>
      <c r="C40" s="38">
        <v>83</v>
      </c>
      <c r="D40" s="63"/>
      <c r="E40" s="63"/>
    </row>
    <row r="41" spans="1:5" ht="14.25">
      <c r="A41" s="50"/>
      <c r="B41" s="46" t="s">
        <v>112</v>
      </c>
      <c r="C41" s="38">
        <v>84</v>
      </c>
      <c r="D41" s="63">
        <v>31</v>
      </c>
      <c r="E41" s="63">
        <v>14</v>
      </c>
    </row>
    <row r="42" spans="1:5" ht="14.25">
      <c r="A42" s="46" t="s">
        <v>213</v>
      </c>
      <c r="B42" s="46"/>
      <c r="C42" s="38">
        <v>90</v>
      </c>
      <c r="D42" s="38">
        <f>D45</f>
        <v>98</v>
      </c>
      <c r="E42" s="38">
        <f>E45</f>
        <v>89</v>
      </c>
    </row>
    <row r="43" spans="1:5" ht="9.75" customHeight="1">
      <c r="A43" s="48"/>
      <c r="B43" s="64" t="s">
        <v>211</v>
      </c>
      <c r="C43" s="38"/>
      <c r="D43" s="38"/>
      <c r="E43" s="38"/>
    </row>
    <row r="44" spans="1:5" ht="14.25">
      <c r="A44" s="49"/>
      <c r="B44" s="46" t="s">
        <v>220</v>
      </c>
      <c r="C44" s="38">
        <v>91</v>
      </c>
      <c r="D44" s="38"/>
      <c r="E44" s="38"/>
    </row>
    <row r="45" spans="1:5" ht="27">
      <c r="A45" s="49"/>
      <c r="B45" s="47" t="s">
        <v>240</v>
      </c>
      <c r="C45" s="38">
        <v>92</v>
      </c>
      <c r="D45" s="38">
        <v>98</v>
      </c>
      <c r="E45" s="38">
        <v>89</v>
      </c>
    </row>
    <row r="46" spans="1:5" ht="14.25">
      <c r="A46" s="49"/>
      <c r="B46" s="46" t="s">
        <v>122</v>
      </c>
      <c r="C46" s="38">
        <v>93</v>
      </c>
      <c r="D46" s="38"/>
      <c r="E46" s="38"/>
    </row>
    <row r="47" spans="1:5" ht="14.25">
      <c r="A47" s="49"/>
      <c r="B47" s="46" t="s">
        <v>123</v>
      </c>
      <c r="C47" s="38">
        <v>94</v>
      </c>
      <c r="D47" s="38"/>
      <c r="E47" s="38"/>
    </row>
    <row r="48" spans="1:5" ht="14.25">
      <c r="A48" s="50"/>
      <c r="B48" s="46" t="s">
        <v>120</v>
      </c>
      <c r="C48" s="38">
        <v>95</v>
      </c>
      <c r="D48" s="38"/>
      <c r="E48" s="38"/>
    </row>
    <row r="49" spans="1:5" ht="27" customHeight="1">
      <c r="A49" s="120" t="s">
        <v>241</v>
      </c>
      <c r="B49" s="119"/>
      <c r="C49" s="38">
        <v>100</v>
      </c>
      <c r="D49" s="63">
        <f>SUM(D36-D45)</f>
        <v>-67</v>
      </c>
      <c r="E49" s="63">
        <f>SUM(E36-E45)</f>
        <v>-75</v>
      </c>
    </row>
    <row r="50" spans="1:5" ht="25.5" customHeight="1">
      <c r="A50" s="120" t="s">
        <v>242</v>
      </c>
      <c r="B50" s="119"/>
      <c r="C50" s="38">
        <v>110</v>
      </c>
      <c r="D50" s="63">
        <f>SUM(D19-D34+D49)</f>
        <v>174</v>
      </c>
      <c r="E50" s="63">
        <f>SUM(E19-E34+E49)</f>
        <v>237</v>
      </c>
    </row>
    <row r="51" spans="1:5" ht="14.25">
      <c r="A51" s="118" t="s">
        <v>281</v>
      </c>
      <c r="B51" s="119"/>
      <c r="C51" s="38">
        <v>120</v>
      </c>
      <c r="D51" s="63">
        <v>624</v>
      </c>
      <c r="E51" s="63">
        <v>387</v>
      </c>
    </row>
    <row r="52" spans="1:5" ht="28.5" customHeight="1">
      <c r="A52" s="120" t="s">
        <v>243</v>
      </c>
      <c r="B52" s="119"/>
      <c r="C52" s="38">
        <v>130</v>
      </c>
      <c r="D52" s="63">
        <f>D51+D50</f>
        <v>798</v>
      </c>
      <c r="E52" s="63">
        <f>E51+E50</f>
        <v>624</v>
      </c>
    </row>
    <row r="53" spans="1:5" ht="27" customHeight="1">
      <c r="A53" s="120" t="s">
        <v>244</v>
      </c>
      <c r="B53" s="119"/>
      <c r="C53" s="38">
        <v>140</v>
      </c>
      <c r="D53" s="38"/>
      <c r="E53" s="38"/>
    </row>
  </sheetData>
  <sheetProtection/>
  <mergeCells count="18">
    <mergeCell ref="A52:B52"/>
    <mergeCell ref="A53:B53"/>
    <mergeCell ref="A36:B36"/>
    <mergeCell ref="A49:B49"/>
    <mergeCell ref="A50:B50"/>
    <mergeCell ref="A51:B51"/>
    <mergeCell ref="A34:B34"/>
    <mergeCell ref="A35:B35"/>
    <mergeCell ref="A6:B6"/>
    <mergeCell ref="A7:B7"/>
    <mergeCell ref="A13:B13"/>
    <mergeCell ref="A19:B19"/>
    <mergeCell ref="A1:E1"/>
    <mergeCell ref="A2:E2"/>
    <mergeCell ref="A4:B4"/>
    <mergeCell ref="A5:B5"/>
    <mergeCell ref="A20:B20"/>
    <mergeCell ref="A21:B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User</cp:lastModifiedBy>
  <cp:lastPrinted>2020-03-26T09:53:47Z</cp:lastPrinted>
  <dcterms:created xsi:type="dcterms:W3CDTF">2011-03-15T11:50:39Z</dcterms:created>
  <dcterms:modified xsi:type="dcterms:W3CDTF">2020-03-26T09:55:08Z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